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hakova\Desktop\"/>
    </mc:Choice>
  </mc:AlternateContent>
  <bookViews>
    <workbookView xWindow="0" yWindow="0" windowWidth="38400" windowHeight="16800"/>
  </bookViews>
  <sheets>
    <sheet name="Pomocka_priloha B" sheetId="2" r:id="rId1"/>
    <sheet name="CPI" sheetId="1" r:id="rId2"/>
    <sheet name="Hárok3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3" l="1"/>
  <c r="D24" i="3" s="1"/>
  <c r="C28" i="3"/>
  <c r="D28" i="3" s="1"/>
  <c r="B32" i="3"/>
  <c r="C32" i="3" s="1"/>
  <c r="D32" i="3" s="1"/>
  <c r="B31" i="3"/>
  <c r="C31" i="3" s="1"/>
  <c r="D31" i="3" s="1"/>
  <c r="F31" i="3" s="1"/>
  <c r="G31" i="3" s="1"/>
  <c r="B30" i="3"/>
  <c r="C30" i="3" s="1"/>
  <c r="D30" i="3" s="1"/>
  <c r="B29" i="3"/>
  <c r="C29" i="3" s="1"/>
  <c r="D29" i="3" s="1"/>
  <c r="B28" i="3"/>
  <c r="B27" i="3"/>
  <c r="C27" i="3" s="1"/>
  <c r="D27" i="3" s="1"/>
  <c r="B26" i="3"/>
  <c r="C26" i="3" s="1"/>
  <c r="D26" i="3" s="1"/>
  <c r="B25" i="3"/>
  <c r="C25" i="3" s="1"/>
  <c r="D25" i="3" s="1"/>
  <c r="B24" i="3"/>
  <c r="B23" i="3"/>
  <c r="C23" i="3" s="1"/>
  <c r="D23" i="3" s="1"/>
  <c r="F23" i="3" s="1"/>
  <c r="G23" i="3" s="1"/>
  <c r="B22" i="3"/>
  <c r="C22" i="3" s="1"/>
  <c r="D22" i="3" s="1"/>
  <c r="B21" i="3"/>
  <c r="C21" i="3" s="1"/>
  <c r="D21" i="3" s="1"/>
  <c r="B20" i="3"/>
  <c r="C20" i="3" s="1"/>
  <c r="D20" i="3" s="1"/>
  <c r="B19" i="3"/>
  <c r="C19" i="3" s="1"/>
  <c r="D19" i="3" s="1"/>
  <c r="B18" i="3"/>
  <c r="C18" i="3" s="1"/>
  <c r="D18" i="3" s="1"/>
  <c r="B17" i="3"/>
  <c r="C17" i="3" s="1"/>
  <c r="D17" i="3" s="1"/>
  <c r="B16" i="3"/>
  <c r="C16" i="3" s="1"/>
  <c r="D16" i="3" s="1"/>
  <c r="B15" i="3"/>
  <c r="C15" i="3" s="1"/>
  <c r="D15" i="3" s="1"/>
  <c r="E15" i="3" s="1"/>
  <c r="B14" i="3"/>
  <c r="C14" i="3" s="1"/>
  <c r="D14" i="3" s="1"/>
  <c r="B13" i="3"/>
  <c r="C13" i="3" s="1"/>
  <c r="D13" i="3" s="1"/>
  <c r="B12" i="3"/>
  <c r="C12" i="3" s="1"/>
  <c r="D12" i="3" s="1"/>
  <c r="B11" i="3"/>
  <c r="C11" i="3" s="1"/>
  <c r="D11" i="3" s="1"/>
  <c r="B10" i="3"/>
  <c r="C10" i="3" s="1"/>
  <c r="D10" i="3" s="1"/>
  <c r="F17" i="3" l="1"/>
  <c r="G17" i="3" s="1"/>
  <c r="E17" i="3"/>
  <c r="E13" i="3"/>
  <c r="F13" i="3"/>
  <c r="G13" i="3" s="1"/>
  <c r="E21" i="3"/>
  <c r="F21" i="3"/>
  <c r="G21" i="3" s="1"/>
  <c r="E29" i="3"/>
  <c r="F29" i="3"/>
  <c r="G29" i="3" s="1"/>
  <c r="E24" i="3"/>
  <c r="F24" i="3"/>
  <c r="G24" i="3" s="1"/>
  <c r="E14" i="3"/>
  <c r="F14" i="3"/>
  <c r="G14" i="3" s="1"/>
  <c r="F22" i="3"/>
  <c r="G22" i="3" s="1"/>
  <c r="E22" i="3"/>
  <c r="F30" i="3"/>
  <c r="G30" i="3" s="1"/>
  <c r="E30" i="3"/>
  <c r="E20" i="3"/>
  <c r="F20" i="3"/>
  <c r="G20" i="3" s="1"/>
  <c r="F16" i="3"/>
  <c r="G16" i="3" s="1"/>
  <c r="E16" i="3"/>
  <c r="F18" i="3"/>
  <c r="G18" i="3" s="1"/>
  <c r="E18" i="3"/>
  <c r="F26" i="3"/>
  <c r="G26" i="3" s="1"/>
  <c r="E26" i="3"/>
  <c r="F25" i="3"/>
  <c r="G25" i="3" s="1"/>
  <c r="E25" i="3"/>
  <c r="F32" i="3"/>
  <c r="G32" i="3" s="1"/>
  <c r="E32" i="3"/>
  <c r="F12" i="3"/>
  <c r="G12" i="3" s="1"/>
  <c r="E12" i="3"/>
  <c r="E10" i="3"/>
  <c r="F10" i="3"/>
  <c r="G10" i="3" s="1"/>
  <c r="D15" i="2" s="1"/>
  <c r="D17" i="2" s="1"/>
  <c r="E11" i="3"/>
  <c r="F11" i="3"/>
  <c r="G11" i="3" s="1"/>
  <c r="E19" i="3"/>
  <c r="F19" i="3"/>
  <c r="G19" i="3" s="1"/>
  <c r="E27" i="3"/>
  <c r="F27" i="3"/>
  <c r="G27" i="3" s="1"/>
  <c r="E28" i="3"/>
  <c r="F28" i="3"/>
  <c r="G28" i="3" s="1"/>
  <c r="F15" i="3"/>
  <c r="G15" i="3" s="1"/>
  <c r="E31" i="3"/>
  <c r="E23" i="3"/>
</calcChain>
</file>

<file path=xl/sharedStrings.xml><?xml version="1.0" encoding="utf-8"?>
<sst xmlns="http://schemas.openxmlformats.org/spreadsheetml/2006/main" count="22" uniqueCount="17">
  <si>
    <t>Inflácia meraná CPI (medziročná zmena v %)</t>
  </si>
  <si>
    <t>Rok</t>
  </si>
  <si>
    <t>Ročná inflácia v %</t>
  </si>
  <si>
    <t>Indexy spotrebiteľských cien (medziročne)</t>
  </si>
  <si>
    <t>Pomôcka pre určenie hodnoty bytu, ktorý bol skolaudovaný od 1. februára 2001</t>
  </si>
  <si>
    <t>HB je hodnota bytu,</t>
  </si>
  <si>
    <t>Kcpi je koeficient vyjadrujúci medziročnú mieru rastu spotrebiteľských cien, ktorý vyjadruje vývoj spotrebiteľských cien medzi termínom kolaudácie bytu alebo stavby a rokom 2024; koeficient sa určí pomocou verejne publikovaných údajov Štatistického úradu Slovenskej republiky zverejnených na jeho webovom sídle, pričom pri zápornej hodnote v konkrétnom roku sa nahrádza 0.</t>
  </si>
  <si>
    <r>
      <t>OC je obstarávacia cena v eurách za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ktorá zahŕňa cenu zhotovenia stavby, cenu projektovej dokumentácie a cenu inžinierskych činností súvisiacich s prípravou a zhotovením stavby; do obstarávacej ceny bytu sa započítavajú aj náklady na vodovodné, teplonosné, kanalizačné, elektrické a plynové prípojky,</t>
    </r>
  </si>
  <si>
    <r>
      <t>PP je podlahová plocha bytu v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pričom podlahová plocha bytu je súčet plochy jeho obytných miestností, plochy príslušenstva bytu a plochy lodžie, balkóna a terasy,</t>
    </r>
  </si>
  <si>
    <t>Vyhláška MD SR č. 281/2024 Z. z. o regulácii cien nájmu bytov vo verejnom sektore</t>
  </si>
  <si>
    <t>Prepočtový formulár</t>
  </si>
  <si>
    <t>Rok kolaudácie bytu:</t>
  </si>
  <si>
    <t>Hodnota bytu (HB) =</t>
  </si>
  <si>
    <r>
      <t>Podlahová plocha (PP) v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:</t>
    </r>
  </si>
  <si>
    <r>
      <t>Obstarávacia cena (OC) za 1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:</t>
    </r>
  </si>
  <si>
    <t>Kcpi</t>
  </si>
  <si>
    <r>
      <t xml:space="preserve">← </t>
    </r>
    <r>
      <rPr>
        <b/>
        <sz val="10"/>
        <color rgb="FFFF0000"/>
        <rFont val="Arial"/>
        <family val="2"/>
        <charset val="238"/>
      </rPr>
      <t xml:space="preserve"> Platí len pre byty skolaudované od 1.februára 2001!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</si>
</sst>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Border="1"/>
    <xf numFmtId="0" fontId="3" fillId="2" borderId="9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10" fontId="3" fillId="0" borderId="4" xfId="0" applyNumberFormat="1" applyFont="1" applyFill="1" applyBorder="1" applyAlignment="1">
      <alignment horizontal="center"/>
    </xf>
    <xf numFmtId="10" fontId="8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0" xfId="0" applyFont="1"/>
    <xf numFmtId="2" fontId="3" fillId="0" borderId="4" xfId="0" applyNumberFormat="1" applyFont="1" applyBorder="1"/>
    <xf numFmtId="2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9" fillId="2" borderId="0" xfId="0" applyFont="1" applyFill="1" applyBorder="1" applyAlignment="1">
      <alignment horizontal="right"/>
    </xf>
    <xf numFmtId="10" fontId="0" fillId="0" borderId="0" xfId="0" applyNumberFormat="1"/>
    <xf numFmtId="0" fontId="3" fillId="5" borderId="7" xfId="0" applyFont="1" applyFill="1" applyBorder="1" applyProtection="1">
      <protection locked="0"/>
    </xf>
    <xf numFmtId="0" fontId="3" fillId="5" borderId="0" xfId="0" applyFont="1" applyFill="1" applyBorder="1" applyProtection="1">
      <protection locked="0"/>
    </xf>
    <xf numFmtId="165" fontId="3" fillId="6" borderId="12" xfId="0" applyNumberFormat="1" applyFont="1" applyFill="1" applyBorder="1" applyAlignment="1" applyProtection="1">
      <alignment vertical="center"/>
      <protection hidden="1"/>
    </xf>
    <xf numFmtId="10" fontId="8" fillId="7" borderId="4" xfId="0" applyNumberFormat="1" applyFont="1" applyFill="1" applyBorder="1" applyAlignment="1">
      <alignment horizontal="center"/>
    </xf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0" fillId="0" borderId="0" xfId="0" applyAlignment="1"/>
    <xf numFmtId="0" fontId="0" fillId="0" borderId="10" xfId="0" applyBorder="1" applyAlignment="1"/>
    <xf numFmtId="0" fontId="3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14" fillId="0" borderId="11" xfId="0" applyFont="1" applyBorder="1" applyAlignment="1"/>
    <xf numFmtId="0" fontId="15" fillId="0" borderId="12" xfId="0" applyFont="1" applyBorder="1" applyAlignment="1"/>
    <xf numFmtId="0" fontId="15" fillId="0" borderId="13" xfId="0" applyFont="1" applyBorder="1" applyAlignment="1"/>
    <xf numFmtId="0" fontId="3" fillId="6" borderId="0" xfId="0" applyFont="1" applyFill="1" applyBorder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1" fillId="4" borderId="14" xfId="0" applyFont="1" applyFill="1" applyBorder="1" applyAlignment="1"/>
    <xf numFmtId="0" fontId="1" fillId="4" borderId="15" xfId="0" applyFont="1" applyFill="1" applyBorder="1" applyAlignment="1"/>
    <xf numFmtId="0" fontId="1" fillId="4" borderId="16" xfId="0" applyFont="1" applyFill="1" applyBorder="1" applyAlignment="1"/>
    <xf numFmtId="0" fontId="3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12" fillId="0" borderId="7" xfId="0" applyFont="1" applyBorder="1" applyAlignment="1"/>
    <xf numFmtId="0" fontId="10" fillId="0" borderId="7" xfId="0" applyFont="1" applyBorder="1" applyAlignment="1"/>
    <xf numFmtId="0" fontId="10" fillId="0" borderId="8" xfId="0" applyFont="1" applyBorder="1" applyAlignment="1"/>
    <xf numFmtId="0" fontId="1" fillId="0" borderId="9" xfId="0" applyFont="1" applyBorder="1" applyAlignment="1"/>
    <xf numFmtId="0" fontId="2" fillId="0" borderId="6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3" fillId="0" borderId="9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5" fillId="0" borderId="7" xfId="0" applyFont="1" applyBorder="1" applyAlignment="1">
      <alignment horizontal="justify" vertical="center"/>
    </xf>
    <xf numFmtId="0" fontId="0" fillId="0" borderId="12" xfId="0" applyBorder="1" applyAlignment="1"/>
    <xf numFmtId="0" fontId="0" fillId="0" borderId="13" xfId="0" applyBorder="1" applyAlignment="1"/>
    <xf numFmtId="0" fontId="7" fillId="2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3" fillId="0" borderId="5" xfId="0" applyFont="1" applyBorder="1" applyAlignment="1"/>
    <xf numFmtId="0" fontId="0" fillId="0" borderId="5" xfId="0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0" xfId="0" applyFont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579120</xdr:colOff>
      <xdr:row>0</xdr:row>
      <xdr:rowOff>60960</xdr:rowOff>
    </xdr:from>
    <xdr:to>
      <xdr:col>12</xdr:col>
      <xdr:colOff>480830</xdr:colOff>
      <xdr:row>2</xdr:row>
      <xdr:rowOff>162782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60960"/>
          <a:ext cx="1730510" cy="467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304800</xdr:rowOff>
    </xdr:to>
    <xdr:sp macro="" textlink="">
      <xdr:nvSpPr>
        <xdr:cNvPr id="1025" name="AutoShape 1" descr="data:image/png;base64,iVBORw0KGgoAAAANSUhEUgAABfgAAADECAYAAADDPkCfAAAAAXNSR0IArs4c6QAAAARnQU1BAACxjwv8YQUAAAAJcEhZcwAAHsIAAB7CAW7QdT4AAArqSURBVHhe7d3tjpw2AIbRTO//nrdxGiQX8WEDA7xwjjRKuwMeY5P+eBZNPz+//QIAAAAAAKL88/dPAAAAAAAgiMAPAAAAAACBBH4AAAAAAAgk8AMAAAAAQCCBHwAAAAAAAgn8AAAAAAAQSOAHAAAAAIBAAj8AAAAAAAQS+AEAAAAAIJDADwAAAAAAgQR+AAAAAAAIJPADAAAAAEAggR8AAAAAAAIJ/AAAAAAAEEjgBwAAAACAQAI/AAAAAAAEEvgBAAAAACCQwA8AAAAAAIEEfgAAAAAACCTwAwAAAABAIIEfAAAAAAACCfwAAAAAABBI4AcAAAAAgEACPwAAAAAABBL4AQAAAAAgkMAPAAAAAACBBH4AAAAAAAgk8AMAAAAAQCCBHwAAAAAAAgn8AAAAAAAQSOAHAAAAAIBAAj8AAAAAAAQS+AEAAAAAIJDADwAAAAAAgQR+AAAAAAAIJPADAAAAAEAggR8AAAAAAAIJ/AAAAAAAEEjgBwAAAACAQAI/AAAAAAAEEvgBAAAAACCQwA8AAAAAAIEEfgAAAAAACCTwAwAAAABAIIEfAAAAAAACCfwAAAAAABBI4AcAAAAAgEACPwAAAAAABBL4AQAAAAAgkMAPAAAAAACBBH4AAAAAAAgk8AMAAAAAQCCBHwAAAAAAAgn8AAAAAAAQSOAHAAAAAIBAAj8AAAAAAAQS+AEAAAAAIJDADwAAAAAAgQR+AAAAAAAIJPADAAAAAEAggR8AAAAAAAIJ/AAAAAAAEEjgBwAAAACAQAI/AAAAAAAEEvgBAAAAACCQwA8AAAAAAIEEfgAAAAAACCTwAwAAAABAIIEfuI3P5/PnBQAAAACs+/z89vefgQeZCuXjv+4tx5xpmI//LAEAAADAOk/ww0ONI/lUNG85BgAAAAC4J4EfXqx+gv8Ocb/MwS8ZAAAAAKCNwA+I6gAAAAAQyHfww4MtPaHf+333U9/XXwznj99f+3mt5RgAAAAA4P88wQ8v1BP3y7H18XPntIT7Yupngj4AAAAA9BP44WV64n6tPr4l8pfPKf9evwYiPwAAAADsJ/DDS5SoPhXWlyz9MmAc7cfmzgEAAAAAjiHww0uI6wAAAADwLAI/vEgd+Xuf5gcAAAAA7kXgh5e5S+T3CwYAAAAA2Efghxe6Q+T3lUEAAAAAsI/ADwAAAAAAgQR+eKmep/jn3u99+t/X8gAAAADAcT4/vidjUUuQHC9hzzl7gudTtq6sQeu1LK3X3vVoHbtnvlerr2luzmvHTL2/dE7Le2tzmXu/Vo5tOe4M9TW3WJr3kWMBAAAA8GwCf6Op6La2dD3njI9dGrvn2DsbrqNnHVvWr3c9WtYzcc3Hcy7G8546pmg5bm4N5sYctKzvYG2dh/PWjjvL+DrW1nFp3keOBQAAAMAzCfwd6qDWumw952w9tkjbxmH+31qT1vX49vhv1Lq3Rzn789as3Sf1+8XSvI8cCwAAAIDn8R38oZJDXmuQXYubY/Ux4/A5Zc/43MewLy17fgdH3kfuSQAAAIB3E/iD1XEvJW4O81wLk73xfdC6JnvHT1nvt0jelyPn7L4EAAAAeBeBn9v5dvC8OoL2fr5o+31n70nPL5XWHDkWAAAAAFkEfk4zRNH0ILl3/uX81kBcjktZrzLX+rrG//5twzpt+cyn7gkAAAAAzybwBzsznp5lfE1bQur4nKV1uirUtgTltJBc5jr1SlHmetaerH1OjyPHAgAAACCLwP8QvdGxRMG9rx69x3/LUfM4IvIuBeXy8yM+46227rM9AQAAACCJwB+ohMY6Qm6JjuWcva8ttp73VGU9xkFZSN7uiHU7e0+OHNd9AwAAAPAunx9FqNk4+vVaW+re8VO2rr6u3jXYeo1z4xw1/tHKvMpchj/Zrt7jPWu5dU+WPr9+r1gb98ixAAAAAHgegb/DUmyb03POt4692tbrKrZe29w4R43/DWVuR8xnfI3petekvv6967llT1rWv3XMI8cCAAAA4Hl8RU+oOuqVCNgSArmvISTbx/s4Yk/K+VOvLabGKS8AAAAA3kvgD7Yn7pVouffFMcpaDntZ/rS217MnAAAAACTwFT0d6sjXumw95+wdv7jjdm5dg2Lr9cx95t3Wq8xnag5zP2fd3N632rsnez+/duRYAAAAADyPJ/jDPS36ja+nDpxH+Pb4PZaCcfn5lXN7K3sCAAAAQBKBn8c5K8Lu+ZylkDwQlM9lTwAAAABII/CHe2JsXIusPabGGv9syxq2xOA5PeeW4wTl77MnAAAAACQS+B9ka3C+o/paemJqfezSeozf6/2MPWvde+6ez6KNPQEAAAAgkcAfLOUp4q0xtD6v5Vpb4/5gfEw5f+lzhvfF3Qz26T/Dfbt0bwMAAACQ6fOjgjWZimNrS9dzzvjYpbG3zOVq9Zx759py7lHjr7n7Or/dnvvgCFP30tZ5HDHWkfMBAAAA4H4E/hUt8Xe8hD3ntBw7J23rhmvdOu+ltTpiLb49Pt+39x7bquXvceucvj2WexkAAADgOQR+TnNVfOU93GPLyvpYGwAAAIDn8B38nGYIiy1PKEMvcR8AAACAtxH4gSYloM+9uL+yT375AQAAAPAsAj+n8hR/pnq/yh4Or8HV+zl8voA9TdwHAAAAeCaBn9MNoVHkzzOOxHeIxuL+vLI24j4AAADAc/mf7HIZYfYZ6l/UnL2X7iEAAAAA3swT/FymRNnyqgMxua6I+8M9BAAAAABvJPBzOYGWLdw3AAAAALydwA9s5ityAAAAAOA6Aj+wibgPAAAAANcS+IFu4j4AAAAAXE/gB7qI+wAAAABwDwI/0EzcBwAAAID7EPiBJuI+AAAAANyLwA/sVuL/8AsAAAAAAOAcnx+P4wIrWuO9/5wAAAAAwHk8wQ8AAAAAAIE8wQ8AAAAAAIE8wQ8AAAAAAIEEfgAAAAAACCTwAwAAAABAIIEfAAAAAAACCfwAAAAAABBI4AcAAAAAgEACPwAAAAAABBL4AQAAAAAgkMAPAAAAAACBBH4AAAAAAAgk8AMAAAAAQCCBHwAAAAAAAgn8AAAAAAAQSOAHAAAAAIBAAj8AAAAAAAQS+AEAAAAAIJDADwAAAAAAgQR+AAAAAAAIJPADAAAAAEAggR8AAAAAAAIJ/AAAAAAAEEjgBwAAAACAQAI/AAAAAAAEEvgBAAAAACCQwA8AAAAAAIEEfgAAAAAACCTwAwAAAABAIIEfAAAAAAACCfwAAAAAABBI4AcAAAAAgEACPwAAAAAABBL4AQAAAAAgkMAPAAAAAACBBH4AAAAAAAgk8AMAAAAAQCCBHwAAAAAAAgn8AAAAAAAQSOAHAAAAAIBAAj8AAAAAAAQS+AEAAAAAIJDADwAAAAAAgQR+AAAAAAAIJPADAAAAAEAggR8AAAAAAAIJ/AAAAAAAEEjgBwAAAACAQAI/AAAAAAAEEvgBAAAAACCQwA8AAAAAAIEEfgAAAAAACCTwAwAAAABAIIEfAAAAAAACCfwAAAAAABBI4AcAAAAAgEACPwAAAAAABBL4AQAAAAAgkMAPAAAAAACBBH4AAAAAAAgk8AMAAAAAQCCBHwAAAAAAAgn8AAAAAAAQSOAHAAAAAIBAAj8AAAAAAAQS+AEAAAAAIJDADwAAAAAAgQR+AAAAAAAIJPADAAAAAEAggR8AAAAAAAIJ/AAAAAAAEEjgBwAAAACAQAI/AAAAAAAEEvgBAAAAACDOr1//AuL99GKABAUNAAAAAElFTkSuQmCC"/>
        <xdr:cNvSpPr>
          <a:spLocks noChangeAspect="1" noChangeArrowheads="1"/>
        </xdr:cNvSpPr>
      </xdr:nvSpPr>
      <xdr:spPr bwMode="auto">
        <a:xfrm>
          <a:off x="1219200" y="1287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027" name="AutoShape 3" descr="data:image/png;base64,iVBORw0KGgoAAAANSUhEUgAABfgAAADECAYAAADDPkCfAAAAAXNSR0IArs4c6QAAAARnQU1BAACxjwv8YQUAAAAJcEhZcwAAHsIAAB7CAW7QdT4AAArqSURBVHhe7d3tjpw2AIbRTO//nrdxGiQX8WEDA7xwjjRKuwMeY5P+eBZNPz+//QIAAAAAAKL88/dPAAAAAAAgiMAPAAAAAACBBH4AAAAAAAgk8AMAAAAAQCCBHwAAAAAAAgn8AAAAAAAQSOAHAAAAAIBAAj8AAAAAAAQS+AEAAAAAIJDADwAAAAAAgQR+AAAAAAAIJPADAAAAAEAggR8AAAAAAAIJ/AAAAAAAEEjgBwAAAACAQAI/AAAAAAAEEvgBAAAAACCQwA8AAAAAAIEEfgAAAAAACCTwAwAAAABAIIEfAAAAAAACCfwAAAAAABBI4AcAAAAAgEACPwAAAAAABBL4AQAAAAAgkMAPAAAAAACBBH4AAAAAAAgk8AMAAAAAQCCBHwAAAAAAAgn8AAAAAAAQSOAHAAAAAIBAAj8AAAAAAAQS+AEAAAAAIJDADwAAAAAAgQR+AAAAAAAIJPADAAAAAEAggR8AAAAAAAIJ/AAAAAAAEEjgBwAAAACAQAI/AAAAAAAEEvgBAAAAACCQwA8AAAAAAIEEfgAAAAAACCTwAwAAAABAIIEfAAAAAAACCfwAAAAAABBI4AcAAAAAgEACPwAAAAAABBL4AQAAAAAgkMAPAAAAAACBBH4AAAAAAAgk8AMAAAAAQCCBHwAAAAAAAgn8AAAAAAAQSOAHAAAAAIBAAj8AAAAAAAQS+AEAAAAAIJDADwAAAAAAgQR+AAAAAAAIJPADAAAAAEAggR8AAAAAAAIJ/AAAAAAAEEjgBwAAAACAQAI/AAAAAAAEEvgBAAAAACCQwA8AAAAAAIEEfgAAAAAACCTwAwAAAABAIIEfuI3P5/PnBQAAAACs+/z89vefgQeZCuXjv+4tx5xpmI//LAEAAADAOk/ww0ONI/lUNG85BgAAAAC4J4EfXqx+gv8Ocb/MwS8ZAAAAAKCNwA+I6gAAAAAQyHfww4MtPaHf+333U9/XXwznj99f+3mt5RgAAAAA4P88wQ8v1BP3y7H18XPntIT7Yupngj4AAAAA9BP44WV64n6tPr4l8pfPKf9evwYiPwAAAADsJ/DDS5SoPhXWlyz9MmAc7cfmzgEAAAAAjiHww0uI6wAAAADwLAI/vEgd+Xuf5gcAAAAA7kXgh5e5S+T3CwYAAAAA2Efghxe6Q+T3lUEAAAAAsI/ADwAAAAAAgQR+eKmep/jn3u99+t/X8gAAAADAcT4/vidjUUuQHC9hzzl7gudTtq6sQeu1LK3X3vVoHbtnvlerr2luzmvHTL2/dE7Le2tzmXu/Vo5tOe4M9TW3WJr3kWMBAAAA8GwCf6Op6La2dD3njI9dGrvn2DsbrqNnHVvWr3c9WtYzcc3Hcy7G8546pmg5bm4N5sYctKzvYG2dh/PWjjvL+DrW1nFp3keOBQAAAMAzCfwd6qDWumw952w9tkjbxmH+31qT1vX49vhv1Lq3Rzn789as3Sf1+8XSvI8cCwAAAIDn8R38oZJDXmuQXYubY/Ux4/A5Zc/43MewLy17fgdH3kfuSQAAAIB3E/iD1XEvJW4O81wLk73xfdC6JnvHT1nvt0jelyPn7L4EAAAAeBeBn9v5dvC8OoL2fr5o+31n70nPL5XWHDkWAAAAAFkEfk4zRNH0ILl3/uX81kBcjktZrzLX+rrG//5twzpt+cyn7gkAAAAAzybwBzsznp5lfE1bQur4nKV1uirUtgTltJBc5jr1SlHmetaerH1OjyPHAgAAACCLwP8QvdGxRMG9rx69x3/LUfM4IvIuBeXy8yM+46227rM9AQAAACCJwB+ohMY6Qm6JjuWcva8ttp73VGU9xkFZSN7uiHU7e0+OHNd9AwAAAPAunx9FqNk4+vVaW+re8VO2rr6u3jXYeo1z4xw1/tHKvMpchj/Zrt7jPWu5dU+WPr9+r1gb98ixAAAAAHgegb/DUmyb03POt4692tbrKrZe29w4R43/DWVuR8xnfI3petekvv6967llT1rWv3XMI8cCAAAA4Hl8RU+oOuqVCNgSArmvISTbx/s4Yk/K+VOvLabGKS8AAAAA3kvgD7Yn7pVouffFMcpaDntZ/rS217MnAAAAACTwFT0d6sjXumw95+wdv7jjdm5dg2Lr9cx95t3Wq8xnag5zP2fd3N632rsnez+/duRYAAAAADyPJ/jDPS36ja+nDpxH+Pb4PZaCcfn5lXN7K3sCAAAAQBKBn8c5K8Lu+ZylkDwQlM9lTwAAAABII/CHe2JsXIusPabGGv9syxq2xOA5PeeW4wTl77MnAAAAACQS+B9ka3C+o/paemJqfezSeozf6/2MPWvde+6ez6KNPQEAAAAgkcAfLOUp4q0xtD6v5Vpb4/5gfEw5f+lzhvfF3Qz26T/Dfbt0bwMAAACQ6fOjgjWZimNrS9dzzvjYpbG3zOVq9Zx759py7lHjr7n7Or/dnvvgCFP30tZ5HDHWkfMBAAAA4H4E/hUt8Xe8hD3ntBw7J23rhmvdOu+ltTpiLb49Pt+39x7bquXvceucvj2WexkAAADgOQR+TnNVfOU93GPLyvpYGwAAAIDn8B38nGYIiy1PKEMvcR8AAACAtxH4gSYloM+9uL+yT375AQAAAPAsAj+n8hR/pnq/yh4Or8HV+zl8voA9TdwHAAAAeCaBn9MNoVHkzzOOxHeIxuL+vLI24j4AAADAc/mf7HIZYfYZ6l/UnL2X7iEAAAAA3swT/FymRNnyqgMxua6I+8M9BAAAAABvJPBzOYGWLdw3AAAAALydwA9s5ityAAAAAOA6Aj+wibgPAAAAANcS+IFu4j4AAAAAXE/gB7qI+wAAAABwDwI/0EzcBwAAAID7EPiBJuI+AAAAANyLwA/sVuL/8AsAAAAAAOAcnx+P4wIrWuO9/5wAAAAAwHk8wQ8AAAAAAIE8wQ8AAAAAAIE8wQ8AAAAAAIEEfgAAAAAACCTwAwAAAABAIIEfAAAAAAACCfwAAAAAABBI4AcAAAAAgEACPwAAAAAABBL4AQAAAAAgkMAPAAAAAACBBH4AAAAAAAgk8AMAAAAAQCCBHwAAAAAAAgn8AAAAAAAQSOAHAAAAAIBAAj8AAAAAAAQS+AEAAAAAIJDADwAAAAAAgQR+AAAAAAAIJPADAAAAAEAggR8AAAAAAAIJ/AAAAAAAEEjgBwAAAACAQAI/AAAAAAAEEvgBAAAAACCQwA8AAAAAAIEEfgAAAAAACCTwAwAAAABAIIEfAAAAAAACCfwAAAAAABBI4AcAAAAAgEACPwAAAAAABBL4AQAAAAAgkMAPAAAAAACBBH4AAAAAAAgk8AMAAAAAQCCBHwAAAAAAAgn8AAAAAAAQSOAHAAAAAIBAAj8AAAAAAAQS+AEAAAAAIJDADwAAAAAAgQR+AAAAAAAIJPADAAAAAEAggR8AAAAAAAIJ/AAAAAAAEEjgBwAAAACAQAI/AAAAAAAEEvgBAAAAACCQwA8AAAAAAIEEfgAAAAAACCTwAwAAAABAIIEfAAAAAAACCfwAAAAAABBI4AcAAAAAgEACPwAAAAAABBL4AQAAAAAgkMAPAAAAAACBBH4AAAAAAAgk8AMAAAAAQCCBHwAAAAAAAgn8AAAAAAAQSOAHAAAAAIBAAj8AAAAAAAQS+AEAAAAAIJDADwAAAAAAgQR+AAAAAAAIJPADAAAAAEAggR8AAAAAAAIJ/AAAAAAAEEjgBwAAAACAQAI/AAAAAAAEEvgBAAAAACDOr1//AuL99GKABAUNAAAAAElFTkSuQmCC"/>
        <xdr:cNvSpPr>
          <a:spLocks noChangeAspect="1" noChangeArrowheads="1"/>
        </xdr:cNvSpPr>
      </xdr:nvSpPr>
      <xdr:spPr bwMode="auto">
        <a:xfrm>
          <a:off x="609600" y="1287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373380</xdr:colOff>
      <xdr:row>3</xdr:row>
      <xdr:rowOff>91439</xdr:rowOff>
    </xdr:from>
    <xdr:to>
      <xdr:col>7</xdr:col>
      <xdr:colOff>495300</xdr:colOff>
      <xdr:row>5</xdr:row>
      <xdr:rowOff>181818</xdr:rowOff>
    </xdr:to>
    <xdr:pic>
      <xdr:nvPicPr>
        <xdr:cNvPr id="28" name="Obrázok 2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47699"/>
          <a:ext cx="1950720" cy="456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P17" sqref="P17"/>
    </sheetView>
  </sheetViews>
  <sheetFormatPr defaultRowHeight="15" x14ac:dyDescent="0.25"/>
  <cols>
    <col min="3" max="3" width="10.5703125" customWidth="1"/>
    <col min="4" max="4" width="13" customWidth="1"/>
    <col min="13" max="13" width="7.7109375" customWidth="1"/>
  </cols>
  <sheetData>
    <row r="1" spans="1:13" x14ac:dyDescent="0.25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x14ac:dyDescent="0.25">
      <c r="A2" s="4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ht="15.75" thickBot="1" x14ac:dyDescent="0.3">
      <c r="A3" s="27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3" x14ac:dyDescent="0.25">
      <c r="A4" s="5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1:13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ht="15.75" thickBo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3" x14ac:dyDescent="0.25">
      <c r="A7" s="52" t="s">
        <v>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4"/>
    </row>
    <row r="8" spans="1:13" ht="43.9" customHeight="1" x14ac:dyDescent="0.25">
      <c r="A8" s="46" t="s">
        <v>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</row>
    <row r="9" spans="1:13" ht="33.6" customHeight="1" x14ac:dyDescent="0.25">
      <c r="A9" s="46" t="s">
        <v>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8"/>
    </row>
    <row r="10" spans="1:13" ht="46.15" customHeight="1" thickBot="1" x14ac:dyDescent="0.3">
      <c r="A10" s="49" t="s">
        <v>6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1:13" ht="15.75" thickBot="1" x14ac:dyDescent="0.3">
      <c r="A11" s="32" t="s">
        <v>10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</row>
    <row r="12" spans="1:13" ht="23.45" customHeight="1" x14ac:dyDescent="0.25">
      <c r="A12" s="35" t="s">
        <v>11</v>
      </c>
      <c r="B12" s="36"/>
      <c r="C12" s="36"/>
      <c r="D12" s="17"/>
      <c r="E12" s="39" t="s">
        <v>16</v>
      </c>
      <c r="F12" s="40"/>
      <c r="G12" s="40"/>
      <c r="H12" s="40"/>
      <c r="I12" s="40"/>
      <c r="J12" s="40"/>
      <c r="K12" s="40"/>
      <c r="L12" s="40"/>
      <c r="M12" s="41"/>
    </row>
    <row r="13" spans="1:13" ht="21.6" customHeight="1" x14ac:dyDescent="0.25">
      <c r="A13" s="37" t="s">
        <v>13</v>
      </c>
      <c r="B13" s="38"/>
      <c r="C13" s="38"/>
      <c r="D13" s="18"/>
      <c r="E13" s="23"/>
      <c r="F13" s="23"/>
      <c r="G13" s="23"/>
      <c r="H13" s="23"/>
      <c r="I13" s="23"/>
      <c r="J13" s="23"/>
      <c r="K13" s="23"/>
      <c r="L13" s="23"/>
      <c r="M13" s="24"/>
    </row>
    <row r="14" spans="1:13" ht="23.45" customHeight="1" x14ac:dyDescent="0.25">
      <c r="A14" s="37" t="s">
        <v>14</v>
      </c>
      <c r="B14" s="38"/>
      <c r="C14" s="38"/>
      <c r="D14" s="18"/>
      <c r="E14" s="23"/>
      <c r="F14" s="23"/>
      <c r="G14" s="23"/>
      <c r="H14" s="23"/>
      <c r="I14" s="23"/>
      <c r="J14" s="23"/>
      <c r="K14" s="23"/>
      <c r="L14" s="23"/>
      <c r="M14" s="24"/>
    </row>
    <row r="15" spans="1:13" ht="15" customHeight="1" x14ac:dyDescent="0.25">
      <c r="A15" s="2"/>
      <c r="B15" s="3"/>
      <c r="C15" s="15" t="s">
        <v>15</v>
      </c>
      <c r="D15" s="30" t="e">
        <f>VLOOKUP(D12,Hárok3!A10:G33,7)</f>
        <v>#N/A</v>
      </c>
      <c r="E15" s="23"/>
      <c r="F15" s="23"/>
      <c r="G15" s="23"/>
      <c r="H15" s="23"/>
      <c r="I15" s="23"/>
      <c r="J15" s="23"/>
      <c r="K15" s="23"/>
      <c r="L15" s="23"/>
      <c r="M15" s="24"/>
    </row>
    <row r="16" spans="1:13" ht="12.6" customHeight="1" x14ac:dyDescent="0.25">
      <c r="A16" s="2"/>
      <c r="B16" s="3"/>
      <c r="C16" s="3">
        <v>2</v>
      </c>
      <c r="D16" s="31"/>
      <c r="E16" s="23"/>
      <c r="F16" s="23"/>
      <c r="G16" s="23"/>
      <c r="H16" s="23"/>
      <c r="I16" s="23"/>
      <c r="J16" s="23"/>
      <c r="K16" s="23"/>
      <c r="L16" s="23"/>
      <c r="M16" s="24"/>
    </row>
    <row r="17" spans="1:13" ht="27.6" customHeight="1" thickBot="1" x14ac:dyDescent="0.3">
      <c r="A17" s="25" t="s">
        <v>12</v>
      </c>
      <c r="B17" s="26"/>
      <c r="C17" s="26"/>
      <c r="D17" s="19" t="e">
        <f>(D14*D15)*D13</f>
        <v>#N/A</v>
      </c>
      <c r="E17" s="21"/>
      <c r="F17" s="21"/>
      <c r="G17" s="21"/>
      <c r="H17" s="21"/>
      <c r="I17" s="21"/>
      <c r="J17" s="21"/>
      <c r="K17" s="21"/>
      <c r="L17" s="21"/>
      <c r="M17" s="22"/>
    </row>
  </sheetData>
  <sheetProtection algorithmName="SHA-512" hashValue="IoigLaIPFRxSR6FJbpDlWcdjWvxFAYGlXOHq9xK0iVmZ3PF1GzpmRRu5+xp9CA9Fm3ttduEdRJhsCR7mdiV9kA==" saltValue="tnrNTw20RqRNisr9ae/Abg==" spinCount="100000" sheet="1" objects="1" scenarios="1"/>
  <mergeCells count="18">
    <mergeCell ref="A2:M2"/>
    <mergeCell ref="A1:M1"/>
    <mergeCell ref="A8:M8"/>
    <mergeCell ref="A9:M9"/>
    <mergeCell ref="A10:M10"/>
    <mergeCell ref="A7:M7"/>
    <mergeCell ref="A4:M6"/>
    <mergeCell ref="E17:M17"/>
    <mergeCell ref="E15:M16"/>
    <mergeCell ref="E13:M14"/>
    <mergeCell ref="A17:C17"/>
    <mergeCell ref="A3:M3"/>
    <mergeCell ref="D15:D16"/>
    <mergeCell ref="A11:M11"/>
    <mergeCell ref="A12:C12"/>
    <mergeCell ref="A13:C13"/>
    <mergeCell ref="A14:C14"/>
    <mergeCell ref="E12:M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workbookViewId="0">
      <selection activeCell="H4" sqref="H4"/>
    </sheetView>
  </sheetViews>
  <sheetFormatPr defaultRowHeight="15" x14ac:dyDescent="0.25"/>
  <cols>
    <col min="1" max="1" width="19" customWidth="1"/>
    <col min="2" max="4" width="0" hidden="1" customWidth="1"/>
  </cols>
  <sheetData>
    <row r="1" spans="1:28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60"/>
    </row>
    <row r="2" spans="1:28" x14ac:dyDescent="0.25">
      <c r="A2" s="4" t="s">
        <v>1</v>
      </c>
      <c r="B2" s="5">
        <v>1998</v>
      </c>
      <c r="C2" s="5">
        <v>1999</v>
      </c>
      <c r="D2" s="5">
        <v>2000</v>
      </c>
      <c r="E2" s="5">
        <v>2001</v>
      </c>
      <c r="F2" s="5">
        <v>2002</v>
      </c>
      <c r="G2" s="5">
        <v>2003</v>
      </c>
      <c r="H2" s="5">
        <v>2004</v>
      </c>
      <c r="I2" s="5">
        <v>2005</v>
      </c>
      <c r="J2" s="5">
        <v>2006</v>
      </c>
      <c r="K2" s="5">
        <v>2007</v>
      </c>
      <c r="L2" s="5">
        <v>2008</v>
      </c>
      <c r="M2" s="5">
        <v>2009</v>
      </c>
      <c r="N2" s="5">
        <v>2010</v>
      </c>
      <c r="O2" s="5">
        <v>2011</v>
      </c>
      <c r="P2" s="5">
        <v>2012</v>
      </c>
      <c r="Q2" s="5">
        <v>2013</v>
      </c>
      <c r="R2" s="5">
        <v>2014</v>
      </c>
      <c r="S2" s="5">
        <v>2015</v>
      </c>
      <c r="T2" s="5">
        <v>2016</v>
      </c>
      <c r="U2" s="5">
        <v>2017</v>
      </c>
      <c r="V2" s="5">
        <v>2018</v>
      </c>
      <c r="W2" s="5">
        <v>2019</v>
      </c>
      <c r="X2" s="5">
        <v>2020</v>
      </c>
      <c r="Y2" s="5">
        <v>2021</v>
      </c>
      <c r="Z2" s="5">
        <v>2022</v>
      </c>
      <c r="AA2" s="5">
        <v>2023</v>
      </c>
      <c r="AB2" s="5">
        <v>2024</v>
      </c>
    </row>
    <row r="3" spans="1:28" x14ac:dyDescent="0.25">
      <c r="A3" s="4" t="s">
        <v>2</v>
      </c>
      <c r="B3" s="6">
        <v>6.7000000000000004E-2</v>
      </c>
      <c r="C3" s="6">
        <v>0.106</v>
      </c>
      <c r="D3" s="6">
        <v>0.12</v>
      </c>
      <c r="E3" s="6">
        <v>7.2999999999999995E-2</v>
      </c>
      <c r="F3" s="6">
        <v>3.3000000000000002E-2</v>
      </c>
      <c r="G3" s="6">
        <v>8.5000000000000006E-2</v>
      </c>
      <c r="H3" s="6">
        <v>7.4999999999999997E-2</v>
      </c>
      <c r="I3" s="6">
        <v>2.7E-2</v>
      </c>
      <c r="J3" s="6">
        <v>4.4999999999999998E-2</v>
      </c>
      <c r="K3" s="6">
        <v>2.8000000000000001E-2</v>
      </c>
      <c r="L3" s="7">
        <v>4.5999999999999999E-2</v>
      </c>
      <c r="M3" s="7">
        <v>1.6E-2</v>
      </c>
      <c r="N3" s="7">
        <v>0.01</v>
      </c>
      <c r="O3" s="7">
        <v>3.9E-2</v>
      </c>
      <c r="P3" s="7">
        <v>3.6000000000000004E-2</v>
      </c>
      <c r="Q3" s="7">
        <v>1.3999999999999999E-2</v>
      </c>
      <c r="R3" s="20">
        <v>-1E-3</v>
      </c>
      <c r="S3" s="20">
        <v>-3.0000000000000001E-3</v>
      </c>
      <c r="T3" s="20">
        <v>-5.0000000000000001E-3</v>
      </c>
      <c r="U3" s="7">
        <v>1.2999999999999999E-2</v>
      </c>
      <c r="V3" s="7">
        <v>2.5000000000000001E-2</v>
      </c>
      <c r="W3" s="7">
        <v>2.7E-2</v>
      </c>
      <c r="X3" s="7">
        <v>1.9E-2</v>
      </c>
      <c r="Y3" s="7">
        <v>3.2000000000000001E-2</v>
      </c>
      <c r="Z3" s="7">
        <v>0.128</v>
      </c>
      <c r="AA3" s="7">
        <v>0.105</v>
      </c>
      <c r="AB3" s="7">
        <v>2.8000000000000001E-2</v>
      </c>
    </row>
    <row r="4" spans="1:28" ht="37.9" customHeight="1" x14ac:dyDescent="0.25">
      <c r="A4" s="9" t="s">
        <v>3</v>
      </c>
      <c r="B4" s="4">
        <v>106.7</v>
      </c>
      <c r="C4" s="4">
        <v>110.6</v>
      </c>
      <c r="D4" s="4">
        <v>112</v>
      </c>
      <c r="E4" s="4">
        <v>107.3</v>
      </c>
      <c r="F4" s="4">
        <v>103.3</v>
      </c>
      <c r="G4" s="4">
        <v>108.5</v>
      </c>
      <c r="H4" s="4">
        <v>107.5</v>
      </c>
      <c r="I4" s="4">
        <v>102.7</v>
      </c>
      <c r="J4" s="4">
        <v>104.5</v>
      </c>
      <c r="K4" s="4">
        <v>102.8</v>
      </c>
      <c r="L4" s="4">
        <v>104.6</v>
      </c>
      <c r="M4" s="4">
        <v>101.6</v>
      </c>
      <c r="N4" s="4">
        <v>101</v>
      </c>
      <c r="O4" s="4">
        <v>103.9</v>
      </c>
      <c r="P4" s="4">
        <v>103.6</v>
      </c>
      <c r="Q4" s="4">
        <v>101.4</v>
      </c>
      <c r="R4" s="4">
        <v>99.9</v>
      </c>
      <c r="S4" s="4">
        <v>99.7</v>
      </c>
      <c r="T4" s="4">
        <v>99.5</v>
      </c>
      <c r="U4" s="4">
        <v>101.3</v>
      </c>
      <c r="V4" s="4">
        <v>102.5</v>
      </c>
      <c r="W4" s="4">
        <v>102.7</v>
      </c>
      <c r="X4" s="4">
        <v>101.9</v>
      </c>
      <c r="Y4" s="4">
        <v>103.2</v>
      </c>
      <c r="Z4" s="4">
        <v>112.8</v>
      </c>
      <c r="AA4" s="4">
        <v>110.5</v>
      </c>
      <c r="AB4" s="4">
        <v>102.8</v>
      </c>
    </row>
    <row r="5" spans="1:28" x14ac:dyDescent="0.25">
      <c r="A5" s="61"/>
      <c r="B5" s="61"/>
      <c r="C5" s="61"/>
      <c r="D5" s="6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0"/>
    </row>
    <row r="7" spans="1:28" x14ac:dyDescent="0.25">
      <c r="O7" s="16"/>
    </row>
    <row r="8" spans="1:28" x14ac:dyDescent="0.25">
      <c r="O8" s="16"/>
    </row>
    <row r="9" spans="1:28" x14ac:dyDescent="0.25">
      <c r="O9" s="16"/>
    </row>
  </sheetData>
  <sheetProtection algorithmName="SHA-512" hashValue="hqEUjhjZL7ulPpuR9/Mp8y/Pc0okbAzItWkT758Nkf7hjPIbMuYpD3RXem6MSb5n/vzuULccu1evkUc6ZcI9ww==" saltValue="YY9jNR0KJQT9SCKNrGRmpw==" spinCount="100000" sheet="1" objects="1" scenarios="1"/>
  <mergeCells count="2">
    <mergeCell ref="A1:AB1"/>
    <mergeCell ref="A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workbookViewId="0">
      <selection activeCell="T24" sqref="T24"/>
    </sheetView>
  </sheetViews>
  <sheetFormatPr defaultRowHeight="15" x14ac:dyDescent="0.25"/>
  <cols>
    <col min="1" max="1" width="16.28515625" bestFit="1" customWidth="1"/>
  </cols>
  <sheetData>
    <row r="1" spans="1:28" x14ac:dyDescent="0.25">
      <c r="A1" s="58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4"/>
    </row>
    <row r="2" spans="1:28" x14ac:dyDescent="0.25">
      <c r="A2" s="4" t="s">
        <v>1</v>
      </c>
      <c r="B2" s="5">
        <v>1998</v>
      </c>
      <c r="C2" s="5">
        <v>1999</v>
      </c>
      <c r="D2" s="5">
        <v>2000</v>
      </c>
      <c r="E2" s="5">
        <v>2001</v>
      </c>
      <c r="F2" s="5">
        <v>2002</v>
      </c>
      <c r="G2" s="5">
        <v>2003</v>
      </c>
      <c r="H2" s="5">
        <v>2004</v>
      </c>
      <c r="I2" s="5">
        <v>2005</v>
      </c>
      <c r="J2" s="5">
        <v>2006</v>
      </c>
      <c r="K2" s="5">
        <v>2007</v>
      </c>
      <c r="L2" s="5">
        <v>2008</v>
      </c>
      <c r="M2" s="5">
        <v>2009</v>
      </c>
      <c r="N2" s="5">
        <v>2010</v>
      </c>
      <c r="O2" s="5">
        <v>2011</v>
      </c>
      <c r="P2" s="5">
        <v>2012</v>
      </c>
      <c r="Q2" s="5">
        <v>2013</v>
      </c>
      <c r="R2" s="5">
        <v>2014</v>
      </c>
      <c r="S2" s="5">
        <v>2015</v>
      </c>
      <c r="T2" s="5">
        <v>2016</v>
      </c>
      <c r="U2" s="5">
        <v>2017</v>
      </c>
      <c r="V2" s="5">
        <v>2018</v>
      </c>
      <c r="W2" s="5">
        <v>2019</v>
      </c>
      <c r="X2" s="5">
        <v>2020</v>
      </c>
      <c r="Y2" s="5">
        <v>2021</v>
      </c>
      <c r="Z2" s="5">
        <v>2022</v>
      </c>
      <c r="AA2" s="5">
        <v>2023</v>
      </c>
      <c r="AB2" s="5">
        <v>2024</v>
      </c>
    </row>
    <row r="3" spans="1:28" x14ac:dyDescent="0.25">
      <c r="A3" s="4" t="s">
        <v>2</v>
      </c>
      <c r="B3" s="6">
        <v>6.7000000000000004E-2</v>
      </c>
      <c r="C3" s="6">
        <v>0.106</v>
      </c>
      <c r="D3" s="6">
        <v>0.12</v>
      </c>
      <c r="E3" s="6">
        <v>7.2999999999999995E-2</v>
      </c>
      <c r="F3" s="6">
        <v>3.3000000000000002E-2</v>
      </c>
      <c r="G3" s="6">
        <v>8.5000000000000006E-2</v>
      </c>
      <c r="H3" s="6">
        <v>7.4999999999999997E-2</v>
      </c>
      <c r="I3" s="6">
        <v>2.7E-2</v>
      </c>
      <c r="J3" s="6">
        <v>4.4999999999999998E-2</v>
      </c>
      <c r="K3" s="6">
        <v>2.8000000000000001E-2</v>
      </c>
      <c r="L3" s="7">
        <v>4.5999999999999999E-2</v>
      </c>
      <c r="M3" s="7">
        <v>1.6E-2</v>
      </c>
      <c r="N3" s="7">
        <v>0.01</v>
      </c>
      <c r="O3" s="7">
        <v>3.9E-2</v>
      </c>
      <c r="P3" s="7">
        <v>3.6000000000000004E-2</v>
      </c>
      <c r="Q3" s="7">
        <v>1.3999999999999999E-2</v>
      </c>
      <c r="R3" s="8">
        <v>-1E-3</v>
      </c>
      <c r="S3" s="8">
        <v>-3.0000000000000001E-3</v>
      </c>
      <c r="T3" s="8">
        <v>-5.0000000000000001E-3</v>
      </c>
      <c r="U3" s="7">
        <v>1.2999999999999999E-2</v>
      </c>
      <c r="V3" s="7">
        <v>2.5000000000000001E-2</v>
      </c>
      <c r="W3" s="7">
        <v>2.7E-2</v>
      </c>
      <c r="X3" s="7">
        <v>1.9E-2</v>
      </c>
      <c r="Y3" s="7">
        <v>3.2000000000000001E-2</v>
      </c>
      <c r="Z3" s="7">
        <v>0.128</v>
      </c>
      <c r="AA3" s="7">
        <v>0.105</v>
      </c>
      <c r="AB3" s="7">
        <v>2.8000000000000001E-2</v>
      </c>
    </row>
    <row r="4" spans="1:28" ht="44.45" customHeight="1" x14ac:dyDescent="0.25">
      <c r="A4" s="9" t="s">
        <v>3</v>
      </c>
      <c r="B4" s="4">
        <v>106.7</v>
      </c>
      <c r="C4" s="4">
        <v>110.6</v>
      </c>
      <c r="D4" s="4">
        <v>112</v>
      </c>
      <c r="E4" s="4">
        <v>107.3</v>
      </c>
      <c r="F4" s="4">
        <v>103.3</v>
      </c>
      <c r="G4" s="4">
        <v>108.5</v>
      </c>
      <c r="H4" s="4">
        <v>107.5</v>
      </c>
      <c r="I4" s="4">
        <v>102.7</v>
      </c>
      <c r="J4" s="4">
        <v>104.5</v>
      </c>
      <c r="K4" s="4">
        <v>102.8</v>
      </c>
      <c r="L4" s="4">
        <v>104.6</v>
      </c>
      <c r="M4" s="4">
        <v>101.6</v>
      </c>
      <c r="N4" s="4">
        <v>101</v>
      </c>
      <c r="O4" s="4">
        <v>103.9</v>
      </c>
      <c r="P4" s="4">
        <v>103.6</v>
      </c>
      <c r="Q4" s="4">
        <v>101.4</v>
      </c>
      <c r="R4" s="4">
        <v>99.9</v>
      </c>
      <c r="S4" s="4">
        <v>99.7</v>
      </c>
      <c r="T4" s="4">
        <v>99.5</v>
      </c>
      <c r="U4" s="4">
        <v>101.3</v>
      </c>
      <c r="V4" s="4">
        <v>102.5</v>
      </c>
      <c r="W4" s="4">
        <v>102.7</v>
      </c>
      <c r="X4" s="4">
        <v>101.9</v>
      </c>
      <c r="Y4" s="4">
        <v>103.2</v>
      </c>
      <c r="Z4" s="4">
        <v>112.8</v>
      </c>
      <c r="AA4" s="4">
        <v>110.5</v>
      </c>
      <c r="AB4" s="4">
        <v>102.8</v>
      </c>
    </row>
    <row r="5" spans="1:28" ht="25.15" customHeight="1" x14ac:dyDescent="0.25">
      <c r="A5" s="9"/>
      <c r="B5" s="11">
        <v>6.7000000000000028</v>
      </c>
      <c r="C5" s="11">
        <v>10.599999999999994</v>
      </c>
      <c r="D5" s="11">
        <v>12</v>
      </c>
      <c r="E5" s="11">
        <v>7.2999999999999972</v>
      </c>
      <c r="F5" s="11">
        <v>3.2999999999999972</v>
      </c>
      <c r="G5" s="11">
        <v>8.5</v>
      </c>
      <c r="H5" s="11">
        <v>7.5</v>
      </c>
      <c r="I5" s="11">
        <v>2.7000000000000028</v>
      </c>
      <c r="J5" s="11">
        <v>4.5</v>
      </c>
      <c r="K5" s="11">
        <v>2.7999999999999972</v>
      </c>
      <c r="L5" s="11">
        <v>4.5999999999999943</v>
      </c>
      <c r="M5" s="11">
        <v>1.5999999999999943</v>
      </c>
      <c r="N5" s="11">
        <v>1</v>
      </c>
      <c r="O5" s="11">
        <v>3.9000000000000057</v>
      </c>
      <c r="P5" s="11">
        <v>3.5999999999999943</v>
      </c>
      <c r="Q5" s="11">
        <v>1.4000000000000057</v>
      </c>
      <c r="R5" s="11">
        <v>0</v>
      </c>
      <c r="S5" s="11">
        <v>0</v>
      </c>
      <c r="T5" s="11">
        <v>0</v>
      </c>
      <c r="U5" s="11">
        <v>1.2999999999999972</v>
      </c>
      <c r="V5" s="11">
        <v>2.5</v>
      </c>
      <c r="W5" s="11">
        <v>2.7000000000000028</v>
      </c>
      <c r="X5" s="11">
        <v>1.9000000000000057</v>
      </c>
      <c r="Y5" s="11">
        <v>3.2000000000000028</v>
      </c>
      <c r="Z5" s="11">
        <v>12.799999999999997</v>
      </c>
      <c r="AA5" s="11">
        <v>10.5</v>
      </c>
      <c r="AB5" s="11">
        <v>2.8</v>
      </c>
    </row>
    <row r="6" spans="1:28" ht="17.45" customHeight="1" x14ac:dyDescent="0.25">
      <c r="A6" s="9"/>
      <c r="B6" s="11">
        <v>0.67000000000000026</v>
      </c>
      <c r="C6" s="11">
        <v>1.0599999999999994</v>
      </c>
      <c r="D6" s="11">
        <v>1.2</v>
      </c>
      <c r="E6" s="11">
        <v>0.72999999999999976</v>
      </c>
      <c r="F6" s="11">
        <v>0.32999999999999974</v>
      </c>
      <c r="G6" s="11">
        <v>0.85</v>
      </c>
      <c r="H6" s="11">
        <v>0.75</v>
      </c>
      <c r="I6" s="11">
        <v>0.2700000000000003</v>
      </c>
      <c r="J6" s="11">
        <v>0.45</v>
      </c>
      <c r="K6" s="11">
        <v>0.27999999999999969</v>
      </c>
      <c r="L6" s="11">
        <v>0.45999999999999941</v>
      </c>
      <c r="M6" s="11">
        <v>0.15999999999999942</v>
      </c>
      <c r="N6" s="11">
        <v>0.1</v>
      </c>
      <c r="O6" s="11">
        <v>0.39000000000000057</v>
      </c>
      <c r="P6" s="11">
        <v>0.35999999999999943</v>
      </c>
      <c r="Q6" s="11">
        <v>0.14000000000000057</v>
      </c>
      <c r="R6" s="11">
        <v>0</v>
      </c>
      <c r="S6" s="11">
        <v>0</v>
      </c>
      <c r="T6" s="11">
        <v>0</v>
      </c>
      <c r="U6" s="11">
        <v>0.12999999999999973</v>
      </c>
      <c r="V6" s="11">
        <v>0.25</v>
      </c>
      <c r="W6" s="11">
        <v>0.2700000000000003</v>
      </c>
      <c r="X6" s="11">
        <v>0.19000000000000056</v>
      </c>
      <c r="Y6" s="11">
        <v>0.32000000000000028</v>
      </c>
      <c r="Z6" s="11">
        <v>1.2799999999999998</v>
      </c>
      <c r="AA6" s="11">
        <v>1.05</v>
      </c>
      <c r="AB6" s="11">
        <v>0.28000000000000003</v>
      </c>
    </row>
    <row r="7" spans="1:28" x14ac:dyDescent="0.25">
      <c r="A7" s="65"/>
      <c r="B7" s="65"/>
      <c r="C7" s="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0"/>
    </row>
    <row r="9" spans="1:28" x14ac:dyDescent="0.25">
      <c r="A9" s="13" t="s">
        <v>1</v>
      </c>
      <c r="B9" s="13"/>
      <c r="C9" s="13"/>
      <c r="D9" s="13"/>
      <c r="E9" s="13"/>
      <c r="F9" s="13"/>
      <c r="G9" s="13"/>
    </row>
    <row r="10" spans="1:28" x14ac:dyDescent="0.25">
      <c r="A10" s="13">
        <v>2001</v>
      </c>
      <c r="B10" s="14">
        <f>SUM(E6:AB6)</f>
        <v>9.0399999999999991</v>
      </c>
      <c r="C10" s="14">
        <f>B10*10</f>
        <v>90.399999999999991</v>
      </c>
      <c r="D10" s="14">
        <f>C10/100</f>
        <v>0.90399999999999991</v>
      </c>
      <c r="E10" s="14">
        <f>Hárok3!D10+1</f>
        <v>1.9039999999999999</v>
      </c>
      <c r="F10" s="14">
        <f>D10/2</f>
        <v>0.45199999999999996</v>
      </c>
      <c r="G10" s="14">
        <f>F10+1</f>
        <v>1.452</v>
      </c>
    </row>
    <row r="11" spans="1:28" x14ac:dyDescent="0.25">
      <c r="A11" s="13">
        <v>2002</v>
      </c>
      <c r="B11" s="14">
        <f>SUM(F6:AB6)</f>
        <v>8.31</v>
      </c>
      <c r="C11" s="14">
        <f t="shared" ref="C11:C32" si="0">B11*10</f>
        <v>83.100000000000009</v>
      </c>
      <c r="D11" s="14">
        <f t="shared" ref="D11:D32" si="1">C11/100</f>
        <v>0.83100000000000007</v>
      </c>
      <c r="E11" s="14">
        <f>Hárok3!D11+1</f>
        <v>1.831</v>
      </c>
      <c r="F11" s="14">
        <f t="shared" ref="F11:F32" si="2">D11/2</f>
        <v>0.41550000000000004</v>
      </c>
      <c r="G11" s="14">
        <f t="shared" ref="G11:G32" si="3">F11+1</f>
        <v>1.4155</v>
      </c>
    </row>
    <row r="12" spans="1:28" x14ac:dyDescent="0.25">
      <c r="A12" s="13">
        <v>2003</v>
      </c>
      <c r="B12" s="14">
        <f>SUM(G6:AB6)</f>
        <v>7.98</v>
      </c>
      <c r="C12" s="14">
        <f t="shared" si="0"/>
        <v>79.800000000000011</v>
      </c>
      <c r="D12" s="14">
        <f t="shared" si="1"/>
        <v>0.79800000000000015</v>
      </c>
      <c r="E12" s="14">
        <f>Hárok3!D12+1</f>
        <v>1.798</v>
      </c>
      <c r="F12" s="14">
        <f t="shared" si="2"/>
        <v>0.39900000000000008</v>
      </c>
      <c r="G12" s="14">
        <f t="shared" si="3"/>
        <v>1.399</v>
      </c>
    </row>
    <row r="13" spans="1:28" x14ac:dyDescent="0.25">
      <c r="A13" s="13">
        <v>2004</v>
      </c>
      <c r="B13" s="14">
        <f>SUM(H6:AB6)</f>
        <v>7.1300000000000008</v>
      </c>
      <c r="C13" s="14">
        <f t="shared" si="0"/>
        <v>71.300000000000011</v>
      </c>
      <c r="D13" s="14">
        <f t="shared" si="1"/>
        <v>0.71300000000000008</v>
      </c>
      <c r="E13" s="14">
        <f>Hárok3!D13+1</f>
        <v>1.7130000000000001</v>
      </c>
      <c r="F13" s="14">
        <f t="shared" si="2"/>
        <v>0.35650000000000004</v>
      </c>
      <c r="G13" s="14">
        <f t="shared" si="3"/>
        <v>1.3565</v>
      </c>
    </row>
    <row r="14" spans="1:28" x14ac:dyDescent="0.25">
      <c r="A14" s="13">
        <v>2005</v>
      </c>
      <c r="B14" s="14">
        <f>SUM(I6:AB6)</f>
        <v>6.3800000000000008</v>
      </c>
      <c r="C14" s="14">
        <f t="shared" si="0"/>
        <v>63.800000000000011</v>
      </c>
      <c r="D14" s="14">
        <f t="shared" si="1"/>
        <v>0.63800000000000012</v>
      </c>
      <c r="E14" s="14">
        <f>Hárok3!D14+1</f>
        <v>1.6380000000000001</v>
      </c>
      <c r="F14" s="14">
        <f t="shared" si="2"/>
        <v>0.31900000000000006</v>
      </c>
      <c r="G14" s="14">
        <f t="shared" si="3"/>
        <v>1.319</v>
      </c>
    </row>
    <row r="15" spans="1:28" x14ac:dyDescent="0.25">
      <c r="A15" s="13">
        <v>2006</v>
      </c>
      <c r="B15" s="14">
        <f>SUM(J6:AB6)</f>
        <v>6.1099999999999994</v>
      </c>
      <c r="C15" s="14">
        <f t="shared" si="0"/>
        <v>61.099999999999994</v>
      </c>
      <c r="D15" s="14">
        <f t="shared" si="1"/>
        <v>0.61099999999999999</v>
      </c>
      <c r="E15" s="14">
        <f>Hárok3!D15+1</f>
        <v>1.611</v>
      </c>
      <c r="F15" s="14">
        <f t="shared" si="2"/>
        <v>0.30549999999999999</v>
      </c>
      <c r="G15" s="14">
        <f t="shared" si="3"/>
        <v>1.3054999999999999</v>
      </c>
    </row>
    <row r="16" spans="1:28" x14ac:dyDescent="0.25">
      <c r="A16" s="13">
        <v>2007</v>
      </c>
      <c r="B16" s="14">
        <f>SUM(K6:AB6)</f>
        <v>5.66</v>
      </c>
      <c r="C16" s="14">
        <f t="shared" si="0"/>
        <v>56.6</v>
      </c>
      <c r="D16" s="14">
        <f t="shared" si="1"/>
        <v>0.56600000000000006</v>
      </c>
      <c r="E16" s="14">
        <f>Hárok3!D16+1</f>
        <v>1.5660000000000001</v>
      </c>
      <c r="F16" s="14">
        <f t="shared" si="2"/>
        <v>0.28300000000000003</v>
      </c>
      <c r="G16" s="14">
        <f t="shared" si="3"/>
        <v>1.2829999999999999</v>
      </c>
    </row>
    <row r="17" spans="1:7" x14ac:dyDescent="0.25">
      <c r="A17" s="13">
        <v>2008</v>
      </c>
      <c r="B17" s="14">
        <f>SUM(L6:AB6)</f>
        <v>5.38</v>
      </c>
      <c r="C17" s="14">
        <f t="shared" si="0"/>
        <v>53.8</v>
      </c>
      <c r="D17" s="14">
        <f t="shared" si="1"/>
        <v>0.53799999999999992</v>
      </c>
      <c r="E17" s="14">
        <f>Hárok3!D17+1</f>
        <v>1.5379999999999998</v>
      </c>
      <c r="F17" s="14">
        <f t="shared" si="2"/>
        <v>0.26899999999999996</v>
      </c>
      <c r="G17" s="14">
        <f t="shared" si="3"/>
        <v>1.2689999999999999</v>
      </c>
    </row>
    <row r="18" spans="1:7" x14ac:dyDescent="0.25">
      <c r="A18" s="13">
        <v>2009</v>
      </c>
      <c r="B18" s="14">
        <f>SUM(M6:AB6)</f>
        <v>4.9200000000000008</v>
      </c>
      <c r="C18" s="14">
        <f t="shared" si="0"/>
        <v>49.20000000000001</v>
      </c>
      <c r="D18" s="14">
        <f t="shared" si="1"/>
        <v>0.4920000000000001</v>
      </c>
      <c r="E18" s="14">
        <f>Hárok3!D18+1</f>
        <v>1.492</v>
      </c>
      <c r="F18" s="14">
        <f t="shared" si="2"/>
        <v>0.24600000000000005</v>
      </c>
      <c r="G18" s="14">
        <f t="shared" si="3"/>
        <v>1.246</v>
      </c>
    </row>
    <row r="19" spans="1:7" x14ac:dyDescent="0.25">
      <c r="A19" s="13">
        <v>2010</v>
      </c>
      <c r="B19" s="14">
        <f>SUM(N6:AB6)</f>
        <v>4.7600000000000016</v>
      </c>
      <c r="C19" s="14">
        <f t="shared" si="0"/>
        <v>47.600000000000016</v>
      </c>
      <c r="D19" s="14">
        <f t="shared" si="1"/>
        <v>0.47600000000000015</v>
      </c>
      <c r="E19" s="14">
        <f>Hárok3!D19+1</f>
        <v>1.4760000000000002</v>
      </c>
      <c r="F19" s="14">
        <f t="shared" si="2"/>
        <v>0.23800000000000007</v>
      </c>
      <c r="G19" s="14">
        <f t="shared" si="3"/>
        <v>1.238</v>
      </c>
    </row>
    <row r="20" spans="1:7" x14ac:dyDescent="0.25">
      <c r="A20" s="13">
        <v>2011</v>
      </c>
      <c r="B20" s="14">
        <f>SUM(O6:AB6)</f>
        <v>4.6600000000000019</v>
      </c>
      <c r="C20" s="14">
        <f t="shared" si="0"/>
        <v>46.600000000000023</v>
      </c>
      <c r="D20" s="14">
        <f t="shared" si="1"/>
        <v>0.46600000000000025</v>
      </c>
      <c r="E20" s="14">
        <f>Hárok3!D20+1</f>
        <v>1.4660000000000002</v>
      </c>
      <c r="F20" s="14">
        <f t="shared" si="2"/>
        <v>0.23300000000000012</v>
      </c>
      <c r="G20" s="14">
        <f t="shared" si="3"/>
        <v>1.2330000000000001</v>
      </c>
    </row>
    <row r="21" spans="1:7" x14ac:dyDescent="0.25">
      <c r="A21" s="13">
        <v>2012</v>
      </c>
      <c r="B21" s="14">
        <f>SUM(P6:AB6)</f>
        <v>4.2700000000000005</v>
      </c>
      <c r="C21" s="14">
        <f t="shared" si="0"/>
        <v>42.7</v>
      </c>
      <c r="D21" s="14">
        <f t="shared" si="1"/>
        <v>0.42700000000000005</v>
      </c>
      <c r="E21" s="14">
        <f>Hárok3!D21+1</f>
        <v>1.427</v>
      </c>
      <c r="F21" s="14">
        <f t="shared" si="2"/>
        <v>0.21350000000000002</v>
      </c>
      <c r="G21" s="14">
        <f t="shared" si="3"/>
        <v>1.2135</v>
      </c>
    </row>
    <row r="22" spans="1:7" x14ac:dyDescent="0.25">
      <c r="A22" s="13">
        <v>2013</v>
      </c>
      <c r="B22" s="14">
        <f>SUM(Q6:AB6)</f>
        <v>3.910000000000001</v>
      </c>
      <c r="C22" s="14">
        <f t="shared" si="0"/>
        <v>39.100000000000009</v>
      </c>
      <c r="D22" s="14">
        <f t="shared" si="1"/>
        <v>0.39100000000000007</v>
      </c>
      <c r="E22" s="14">
        <f>Hárok3!D22+1</f>
        <v>1.391</v>
      </c>
      <c r="F22" s="14">
        <f t="shared" si="2"/>
        <v>0.19550000000000003</v>
      </c>
      <c r="G22" s="14">
        <f t="shared" si="3"/>
        <v>1.1955</v>
      </c>
    </row>
    <row r="23" spans="1:7" x14ac:dyDescent="0.25">
      <c r="A23" s="13">
        <v>2014</v>
      </c>
      <c r="B23" s="14">
        <f>SUM(R6:AB6)</f>
        <v>3.7700000000000005</v>
      </c>
      <c r="C23" s="14">
        <f t="shared" si="0"/>
        <v>37.700000000000003</v>
      </c>
      <c r="D23" s="14">
        <f t="shared" si="1"/>
        <v>0.377</v>
      </c>
      <c r="E23" s="14">
        <f>Hárok3!D23+1</f>
        <v>1.377</v>
      </c>
      <c r="F23" s="14">
        <f t="shared" si="2"/>
        <v>0.1885</v>
      </c>
      <c r="G23" s="14">
        <f t="shared" si="3"/>
        <v>1.1884999999999999</v>
      </c>
    </row>
    <row r="24" spans="1:7" x14ac:dyDescent="0.25">
      <c r="A24" s="13">
        <v>2015</v>
      </c>
      <c r="B24" s="14">
        <f>SUM(S6:AB6)</f>
        <v>3.7700000000000005</v>
      </c>
      <c r="C24" s="14">
        <f t="shared" si="0"/>
        <v>37.700000000000003</v>
      </c>
      <c r="D24" s="14">
        <f t="shared" si="1"/>
        <v>0.377</v>
      </c>
      <c r="E24" s="14">
        <f>Hárok3!D24+1</f>
        <v>1.377</v>
      </c>
      <c r="F24" s="14">
        <f t="shared" si="2"/>
        <v>0.1885</v>
      </c>
      <c r="G24" s="14">
        <f t="shared" si="3"/>
        <v>1.1884999999999999</v>
      </c>
    </row>
    <row r="25" spans="1:7" x14ac:dyDescent="0.25">
      <c r="A25" s="13">
        <v>2016</v>
      </c>
      <c r="B25" s="14">
        <f>SUM(T6:AB6)</f>
        <v>3.7700000000000005</v>
      </c>
      <c r="C25" s="14">
        <f t="shared" si="0"/>
        <v>37.700000000000003</v>
      </c>
      <c r="D25" s="14">
        <f t="shared" si="1"/>
        <v>0.377</v>
      </c>
      <c r="E25" s="14">
        <f>Hárok3!D25+1</f>
        <v>1.377</v>
      </c>
      <c r="F25" s="14">
        <f t="shared" si="2"/>
        <v>0.1885</v>
      </c>
      <c r="G25" s="14">
        <f t="shared" si="3"/>
        <v>1.1884999999999999</v>
      </c>
    </row>
    <row r="26" spans="1:7" x14ac:dyDescent="0.25">
      <c r="A26" s="13">
        <v>2017</v>
      </c>
      <c r="B26" s="14">
        <f>SUM(U6:AB6)</f>
        <v>3.7700000000000005</v>
      </c>
      <c r="C26" s="14">
        <f t="shared" si="0"/>
        <v>37.700000000000003</v>
      </c>
      <c r="D26" s="14">
        <f t="shared" si="1"/>
        <v>0.377</v>
      </c>
      <c r="E26" s="14">
        <f>Hárok3!D26+1</f>
        <v>1.377</v>
      </c>
      <c r="F26" s="14">
        <f t="shared" si="2"/>
        <v>0.1885</v>
      </c>
      <c r="G26" s="14">
        <f t="shared" si="3"/>
        <v>1.1884999999999999</v>
      </c>
    </row>
    <row r="27" spans="1:7" x14ac:dyDescent="0.25">
      <c r="A27" s="13">
        <v>2018</v>
      </c>
      <c r="B27" s="14">
        <f>SUM(V6:AB6)</f>
        <v>3.6400000000000015</v>
      </c>
      <c r="C27" s="14">
        <f t="shared" si="0"/>
        <v>36.400000000000013</v>
      </c>
      <c r="D27" s="14">
        <f t="shared" si="1"/>
        <v>0.3640000000000001</v>
      </c>
      <c r="E27" s="14">
        <f>Hárok3!D27+1</f>
        <v>1.3640000000000001</v>
      </c>
      <c r="F27" s="14">
        <f t="shared" si="2"/>
        <v>0.18200000000000005</v>
      </c>
      <c r="G27" s="14">
        <f t="shared" si="3"/>
        <v>1.1819999999999999</v>
      </c>
    </row>
    <row r="28" spans="1:7" x14ac:dyDescent="0.25">
      <c r="A28" s="13">
        <v>2019</v>
      </c>
      <c r="B28" s="14">
        <f>SUM(W6:AB6)</f>
        <v>3.3900000000000015</v>
      </c>
      <c r="C28" s="14">
        <f t="shared" si="0"/>
        <v>33.900000000000013</v>
      </c>
      <c r="D28" s="14">
        <f t="shared" si="1"/>
        <v>0.33900000000000013</v>
      </c>
      <c r="E28" s="14">
        <f>Hárok3!D28+1</f>
        <v>1.3390000000000002</v>
      </c>
      <c r="F28" s="14">
        <f t="shared" si="2"/>
        <v>0.16950000000000007</v>
      </c>
      <c r="G28" s="14">
        <f t="shared" si="3"/>
        <v>1.1695</v>
      </c>
    </row>
    <row r="29" spans="1:7" x14ac:dyDescent="0.25">
      <c r="A29" s="13">
        <v>2020</v>
      </c>
      <c r="B29" s="14">
        <f>SUM(X6:AB6)</f>
        <v>3.120000000000001</v>
      </c>
      <c r="C29" s="14">
        <f t="shared" si="0"/>
        <v>31.20000000000001</v>
      </c>
      <c r="D29" s="14">
        <f t="shared" si="1"/>
        <v>0.31200000000000011</v>
      </c>
      <c r="E29" s="14">
        <f>Hárok3!D29+1</f>
        <v>1.3120000000000001</v>
      </c>
      <c r="F29" s="14">
        <f t="shared" si="2"/>
        <v>0.15600000000000006</v>
      </c>
      <c r="G29" s="14">
        <f t="shared" si="3"/>
        <v>1.1560000000000001</v>
      </c>
    </row>
    <row r="30" spans="1:7" x14ac:dyDescent="0.25">
      <c r="A30" s="13">
        <v>2021</v>
      </c>
      <c r="B30" s="14">
        <f>SUM(Y6:AB6)</f>
        <v>2.9300000000000006</v>
      </c>
      <c r="C30" s="14">
        <f t="shared" si="0"/>
        <v>29.300000000000004</v>
      </c>
      <c r="D30" s="14">
        <f t="shared" si="1"/>
        <v>0.29300000000000004</v>
      </c>
      <c r="E30" s="14">
        <f>Hárok3!D30+1</f>
        <v>1.2930000000000001</v>
      </c>
      <c r="F30" s="14">
        <f t="shared" si="2"/>
        <v>0.14650000000000002</v>
      </c>
      <c r="G30" s="14">
        <f t="shared" si="3"/>
        <v>1.1465000000000001</v>
      </c>
    </row>
    <row r="31" spans="1:7" x14ac:dyDescent="0.25">
      <c r="A31" s="13">
        <v>2022</v>
      </c>
      <c r="B31" s="14">
        <f>SUM(Z6:AB6)</f>
        <v>2.6100000000000003</v>
      </c>
      <c r="C31" s="14">
        <f t="shared" si="0"/>
        <v>26.1</v>
      </c>
      <c r="D31" s="14">
        <f t="shared" si="1"/>
        <v>0.26100000000000001</v>
      </c>
      <c r="E31" s="14">
        <f>Hárok3!D31+1</f>
        <v>1.2610000000000001</v>
      </c>
      <c r="F31" s="14">
        <f t="shared" si="2"/>
        <v>0.1305</v>
      </c>
      <c r="G31" s="14">
        <f t="shared" si="3"/>
        <v>1.1305000000000001</v>
      </c>
    </row>
    <row r="32" spans="1:7" x14ac:dyDescent="0.25">
      <c r="A32" s="13">
        <v>2023</v>
      </c>
      <c r="B32" s="14">
        <f>SUM(AA6:AB6)</f>
        <v>1.33</v>
      </c>
      <c r="C32" s="14">
        <f t="shared" si="0"/>
        <v>13.3</v>
      </c>
      <c r="D32" s="14">
        <f t="shared" si="1"/>
        <v>0.13300000000000001</v>
      </c>
      <c r="E32" s="14">
        <f>Hárok3!D32+1</f>
        <v>1.133</v>
      </c>
      <c r="F32" s="14">
        <f t="shared" si="2"/>
        <v>6.6500000000000004E-2</v>
      </c>
      <c r="G32" s="14">
        <f t="shared" si="3"/>
        <v>1.0665</v>
      </c>
    </row>
    <row r="33" spans="1:2" x14ac:dyDescent="0.25">
      <c r="A33">
        <v>2024</v>
      </c>
      <c r="B33" s="12"/>
    </row>
    <row r="34" spans="1:2" x14ac:dyDescent="0.25">
      <c r="B34" s="12"/>
    </row>
    <row r="35" spans="1:2" x14ac:dyDescent="0.25">
      <c r="B35" s="12"/>
    </row>
    <row r="36" spans="1:2" x14ac:dyDescent="0.25">
      <c r="B36" s="12"/>
    </row>
    <row r="37" spans="1:2" x14ac:dyDescent="0.25">
      <c r="B37" s="12"/>
    </row>
    <row r="38" spans="1:2" x14ac:dyDescent="0.25">
      <c r="B38" s="12"/>
    </row>
    <row r="39" spans="1:2" x14ac:dyDescent="0.25">
      <c r="B39" s="12"/>
    </row>
    <row r="40" spans="1:2" x14ac:dyDescent="0.25">
      <c r="B40" s="12"/>
    </row>
    <row r="41" spans="1:2" x14ac:dyDescent="0.25">
      <c r="B41" s="12"/>
    </row>
    <row r="42" spans="1:2" x14ac:dyDescent="0.25">
      <c r="B42" s="12"/>
    </row>
  </sheetData>
  <mergeCells count="2">
    <mergeCell ref="A1:AB1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Pomocka_priloha B</vt:lpstr>
      <vt:lpstr>CPI</vt:lpstr>
      <vt:lpstr>Hárok3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Reháková, Veronika</dc:creator>
  <cp:lastModifiedBy>Reháková, Veronika</cp:lastModifiedBy>
  <dcterms:created xsi:type="dcterms:W3CDTF">2024-11-19T12:38:51Z</dcterms:created>
  <dcterms:modified xsi:type="dcterms:W3CDTF">2025-01-28T09:42:29Z</dcterms:modified>
</cp:coreProperties>
</file>