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Štatistika\Ja\Štatistika\Miestne komunikácie\"/>
    </mc:Choice>
  </mc:AlternateContent>
  <bookViews>
    <workbookView xWindow="0" yWindow="0" windowWidth="20490" windowHeight="76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B13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B12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B11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B10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B9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B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B7" i="1"/>
  <c r="AG6" i="1" l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I6" i="1"/>
  <c r="J6" i="1"/>
  <c r="K6" i="1"/>
  <c r="L6" i="1"/>
  <c r="M6" i="1"/>
  <c r="N6" i="1"/>
  <c r="O6" i="1"/>
  <c r="P6" i="1"/>
  <c r="Q6" i="1"/>
  <c r="R6" i="1"/>
  <c r="S6" i="1"/>
  <c r="C6" i="1"/>
  <c r="D6" i="1"/>
  <c r="E6" i="1"/>
  <c r="F6" i="1"/>
  <c r="G6" i="1"/>
  <c r="H6" i="1"/>
  <c r="B6" i="1"/>
  <c r="BX23" i="1"/>
  <c r="BY23" i="1"/>
  <c r="BZ23" i="1"/>
  <c r="BX24" i="1"/>
  <c r="BY24" i="1"/>
  <c r="BZ24" i="1"/>
  <c r="BX25" i="1"/>
  <c r="BY25" i="1"/>
  <c r="BZ25" i="1"/>
  <c r="BX26" i="1"/>
  <c r="BY26" i="1"/>
  <c r="BZ26" i="1"/>
  <c r="BX27" i="1"/>
  <c r="BY27" i="1"/>
  <c r="BZ27" i="1"/>
  <c r="BX28" i="1"/>
  <c r="BY28" i="1"/>
  <c r="BZ28" i="1"/>
  <c r="BX29" i="1"/>
  <c r="BY29" i="1"/>
  <c r="BZ29" i="1"/>
  <c r="BX30" i="1"/>
  <c r="BY30" i="1"/>
  <c r="BZ30" i="1"/>
  <c r="BX31" i="1"/>
  <c r="BY31" i="1"/>
  <c r="BZ31" i="1"/>
  <c r="BX32" i="1"/>
  <c r="BY32" i="1"/>
  <c r="BZ32" i="1"/>
  <c r="BX33" i="1"/>
  <c r="BY33" i="1"/>
  <c r="BZ33" i="1"/>
  <c r="BX34" i="1"/>
  <c r="BY34" i="1"/>
  <c r="BZ34" i="1"/>
  <c r="BX35" i="1"/>
  <c r="BY35" i="1"/>
  <c r="BZ35" i="1"/>
  <c r="BX36" i="1"/>
  <c r="BY36" i="1"/>
  <c r="BZ36" i="1"/>
  <c r="BX37" i="1"/>
  <c r="BY37" i="1"/>
  <c r="BZ37" i="1"/>
  <c r="BX38" i="1"/>
  <c r="BY38" i="1"/>
  <c r="BZ38" i="1"/>
  <c r="BX39" i="1"/>
  <c r="BY39" i="1"/>
  <c r="BZ39" i="1"/>
  <c r="BX40" i="1"/>
  <c r="BY40" i="1"/>
  <c r="BZ40" i="1"/>
  <c r="BX41" i="1"/>
  <c r="BY41" i="1"/>
  <c r="BZ41" i="1"/>
  <c r="BX42" i="1"/>
  <c r="BY42" i="1"/>
  <c r="BZ42" i="1"/>
  <c r="BX43" i="1"/>
  <c r="BY43" i="1"/>
  <c r="BZ43" i="1"/>
  <c r="BX44" i="1"/>
  <c r="BY44" i="1"/>
  <c r="BZ44" i="1"/>
  <c r="BX45" i="1"/>
  <c r="BY45" i="1"/>
  <c r="BZ45" i="1"/>
  <c r="BX46" i="1"/>
  <c r="BY46" i="1"/>
  <c r="BZ46" i="1"/>
  <c r="BX47" i="1"/>
  <c r="BY47" i="1"/>
  <c r="BZ47" i="1"/>
  <c r="BX48" i="1"/>
  <c r="BY48" i="1"/>
  <c r="BZ48" i="1"/>
  <c r="BX49" i="1"/>
  <c r="BY49" i="1"/>
  <c r="BZ49" i="1"/>
  <c r="BX50" i="1"/>
  <c r="BY50" i="1"/>
  <c r="BZ50" i="1"/>
  <c r="BX51" i="1"/>
  <c r="BY51" i="1"/>
  <c r="BZ51" i="1"/>
  <c r="BX52" i="1"/>
  <c r="BY52" i="1"/>
  <c r="BZ52" i="1"/>
  <c r="BX53" i="1"/>
  <c r="BY53" i="1"/>
  <c r="BZ53" i="1"/>
  <c r="BX54" i="1"/>
  <c r="BY54" i="1"/>
  <c r="BZ54" i="1"/>
  <c r="BX55" i="1"/>
  <c r="BY55" i="1"/>
  <c r="BZ55" i="1"/>
  <c r="BX56" i="1"/>
  <c r="BY56" i="1"/>
  <c r="BZ56" i="1"/>
  <c r="BX57" i="1"/>
  <c r="BY57" i="1"/>
  <c r="BZ57" i="1"/>
  <c r="BX58" i="1"/>
  <c r="BY58" i="1"/>
  <c r="BZ58" i="1"/>
  <c r="BX59" i="1"/>
  <c r="BY59" i="1"/>
  <c r="BZ59" i="1"/>
  <c r="BX60" i="1"/>
  <c r="BY60" i="1"/>
  <c r="BZ60" i="1"/>
  <c r="BX61" i="1"/>
  <c r="BY61" i="1"/>
  <c r="BZ61" i="1"/>
  <c r="BX62" i="1"/>
  <c r="BY62" i="1"/>
  <c r="BZ62" i="1"/>
  <c r="BX63" i="1"/>
  <c r="BY63" i="1"/>
  <c r="BZ63" i="1"/>
  <c r="BX64" i="1"/>
  <c r="BY64" i="1"/>
  <c r="BZ64" i="1"/>
  <c r="BX65" i="1"/>
  <c r="BY65" i="1"/>
  <c r="BZ65" i="1"/>
  <c r="BX66" i="1"/>
  <c r="BY66" i="1"/>
  <c r="BZ66" i="1"/>
  <c r="BX67" i="1"/>
  <c r="BY67" i="1"/>
  <c r="BZ67" i="1"/>
  <c r="BX68" i="1"/>
  <c r="BY68" i="1"/>
  <c r="BZ68" i="1"/>
  <c r="BX69" i="1"/>
  <c r="BY69" i="1"/>
  <c r="BZ69" i="1"/>
  <c r="BX70" i="1"/>
  <c r="BY70" i="1"/>
  <c r="BZ70" i="1"/>
  <c r="BX71" i="1"/>
  <c r="BY71" i="1"/>
  <c r="BZ71" i="1"/>
  <c r="BX72" i="1"/>
  <c r="BY72" i="1"/>
  <c r="BZ72" i="1"/>
  <c r="BX73" i="1"/>
  <c r="BY73" i="1"/>
  <c r="BZ73" i="1"/>
  <c r="BX74" i="1"/>
  <c r="BY74" i="1"/>
  <c r="BZ74" i="1"/>
  <c r="BX75" i="1"/>
  <c r="BY75" i="1"/>
  <c r="BZ75" i="1"/>
  <c r="BX76" i="1"/>
  <c r="BY76" i="1"/>
  <c r="BZ76" i="1"/>
  <c r="BX77" i="1"/>
  <c r="BY77" i="1"/>
  <c r="BZ77" i="1"/>
  <c r="BX78" i="1"/>
  <c r="BY78" i="1"/>
  <c r="BZ78" i="1"/>
  <c r="BX79" i="1"/>
  <c r="BY79" i="1"/>
  <c r="BZ79" i="1"/>
  <c r="BX80" i="1"/>
  <c r="BY80" i="1"/>
  <c r="BZ80" i="1"/>
  <c r="BX81" i="1"/>
  <c r="BY81" i="1"/>
  <c r="BZ81" i="1"/>
  <c r="BX82" i="1"/>
  <c r="BY82" i="1"/>
  <c r="BZ82" i="1"/>
  <c r="BX83" i="1"/>
  <c r="BY83" i="1"/>
  <c r="BZ83" i="1"/>
  <c r="BX84" i="1"/>
  <c r="BY84" i="1"/>
  <c r="BZ84" i="1"/>
  <c r="BX85" i="1"/>
  <c r="BY85" i="1"/>
  <c r="BZ85" i="1"/>
  <c r="BX86" i="1"/>
  <c r="BY86" i="1"/>
  <c r="BZ86" i="1"/>
  <c r="BX87" i="1"/>
  <c r="BY87" i="1"/>
  <c r="BZ87" i="1"/>
  <c r="BX88" i="1"/>
  <c r="BY88" i="1"/>
  <c r="BZ88" i="1"/>
  <c r="BX89" i="1"/>
  <c r="BY89" i="1"/>
  <c r="BZ89" i="1"/>
  <c r="BX90" i="1"/>
  <c r="BY90" i="1"/>
  <c r="BZ90" i="1"/>
  <c r="BX91" i="1"/>
  <c r="BY91" i="1"/>
  <c r="BZ91" i="1"/>
  <c r="BX92" i="1"/>
  <c r="BY92" i="1"/>
  <c r="BZ92" i="1"/>
  <c r="BX93" i="1"/>
  <c r="BY93" i="1"/>
  <c r="BZ93" i="1"/>
  <c r="BX94" i="1"/>
  <c r="BY94" i="1"/>
  <c r="BZ94" i="1"/>
  <c r="BX95" i="1"/>
  <c r="BY95" i="1"/>
  <c r="BZ95" i="1"/>
  <c r="BX96" i="1"/>
  <c r="BY96" i="1"/>
  <c r="BZ96" i="1"/>
  <c r="BX97" i="1"/>
  <c r="BY97" i="1"/>
  <c r="BZ97" i="1"/>
  <c r="BZ22" i="1"/>
  <c r="BY22" i="1"/>
  <c r="BX22" i="1"/>
  <c r="AO23" i="1"/>
  <c r="AP23" i="1"/>
  <c r="AO24" i="1"/>
  <c r="AP24" i="1"/>
  <c r="AO25" i="1"/>
  <c r="AP25" i="1"/>
  <c r="AO26" i="1"/>
  <c r="AP26" i="1"/>
  <c r="AO27" i="1"/>
  <c r="AP27" i="1"/>
  <c r="AO28" i="1"/>
  <c r="AP28" i="1"/>
  <c r="AO29" i="1"/>
  <c r="AP29" i="1"/>
  <c r="AO30" i="1"/>
  <c r="AP30" i="1"/>
  <c r="AO31" i="1"/>
  <c r="AP31" i="1"/>
  <c r="AO32" i="1"/>
  <c r="AP32" i="1"/>
  <c r="AO33" i="1"/>
  <c r="AP33" i="1"/>
  <c r="AO34" i="1"/>
  <c r="AP34" i="1"/>
  <c r="AO35" i="1"/>
  <c r="AP35" i="1"/>
  <c r="AO36" i="1"/>
  <c r="AP36" i="1"/>
  <c r="AO37" i="1"/>
  <c r="AP37" i="1"/>
  <c r="AO38" i="1"/>
  <c r="AP38" i="1"/>
  <c r="AO39" i="1"/>
  <c r="AP39" i="1"/>
  <c r="AO40" i="1"/>
  <c r="AP40" i="1"/>
  <c r="AO41" i="1"/>
  <c r="AP41" i="1"/>
  <c r="AO42" i="1"/>
  <c r="AP42" i="1"/>
  <c r="AO43" i="1"/>
  <c r="AP43" i="1"/>
  <c r="AO44" i="1"/>
  <c r="AP44" i="1"/>
  <c r="AO45" i="1"/>
  <c r="AP45" i="1"/>
  <c r="AO46" i="1"/>
  <c r="AP46" i="1"/>
  <c r="AO47" i="1"/>
  <c r="AP47" i="1"/>
  <c r="AO48" i="1"/>
  <c r="AP48" i="1"/>
  <c r="AO49" i="1"/>
  <c r="AP49" i="1"/>
  <c r="AO50" i="1"/>
  <c r="AP50" i="1"/>
  <c r="AO51" i="1"/>
  <c r="AP51" i="1"/>
  <c r="AO52" i="1"/>
  <c r="AP52" i="1"/>
  <c r="AO53" i="1"/>
  <c r="AP53" i="1"/>
  <c r="AO54" i="1"/>
  <c r="AP54" i="1"/>
  <c r="AO55" i="1"/>
  <c r="AP55" i="1"/>
  <c r="AO56" i="1"/>
  <c r="AP56" i="1"/>
  <c r="AO57" i="1"/>
  <c r="AP57" i="1"/>
  <c r="AO58" i="1"/>
  <c r="AP58" i="1"/>
  <c r="AO59" i="1"/>
  <c r="AP59" i="1"/>
  <c r="AO60" i="1"/>
  <c r="AP60" i="1"/>
  <c r="AO61" i="1"/>
  <c r="AP61" i="1"/>
  <c r="AO62" i="1"/>
  <c r="AP62" i="1"/>
  <c r="AO63" i="1"/>
  <c r="AP63" i="1"/>
  <c r="AO64" i="1"/>
  <c r="AP64" i="1"/>
  <c r="AO65" i="1"/>
  <c r="AP65" i="1"/>
  <c r="AO66" i="1"/>
  <c r="AP66" i="1"/>
  <c r="AO67" i="1"/>
  <c r="AP67" i="1"/>
  <c r="AO68" i="1"/>
  <c r="AP68" i="1"/>
  <c r="AO69" i="1"/>
  <c r="AP69" i="1"/>
  <c r="AO70" i="1"/>
  <c r="AP70" i="1"/>
  <c r="AO71" i="1"/>
  <c r="AP71" i="1"/>
  <c r="AO72" i="1"/>
  <c r="AP72" i="1"/>
  <c r="AO73" i="1"/>
  <c r="AP73" i="1"/>
  <c r="AO74" i="1"/>
  <c r="AP74" i="1"/>
  <c r="AO75" i="1"/>
  <c r="AP75" i="1"/>
  <c r="AO76" i="1"/>
  <c r="AP76" i="1"/>
  <c r="AO77" i="1"/>
  <c r="AP77" i="1"/>
  <c r="AO78" i="1"/>
  <c r="AP78" i="1"/>
  <c r="AO79" i="1"/>
  <c r="AP79" i="1"/>
  <c r="AO80" i="1"/>
  <c r="AP80" i="1"/>
  <c r="AO81" i="1"/>
  <c r="AP81" i="1"/>
  <c r="AO82" i="1"/>
  <c r="AP82" i="1"/>
  <c r="AO83" i="1"/>
  <c r="AP83" i="1"/>
  <c r="AO84" i="1"/>
  <c r="AP84" i="1"/>
  <c r="AO85" i="1"/>
  <c r="AP85" i="1"/>
  <c r="AO86" i="1"/>
  <c r="AP86" i="1"/>
  <c r="AO87" i="1"/>
  <c r="AP87" i="1"/>
  <c r="AO88" i="1"/>
  <c r="AP88" i="1"/>
  <c r="AO89" i="1"/>
  <c r="AP89" i="1"/>
  <c r="AO90" i="1"/>
  <c r="AP90" i="1"/>
  <c r="AO91" i="1"/>
  <c r="AP91" i="1"/>
  <c r="AO92" i="1"/>
  <c r="AP92" i="1"/>
  <c r="AO93" i="1"/>
  <c r="AP93" i="1"/>
  <c r="AO94" i="1"/>
  <c r="AP94" i="1"/>
  <c r="AO95" i="1"/>
  <c r="AP95" i="1"/>
  <c r="AO96" i="1"/>
  <c r="AP96" i="1"/>
  <c r="AO97" i="1"/>
  <c r="AP97" i="1"/>
  <c r="AP22" i="1"/>
  <c r="AO22" i="1"/>
  <c r="B22" i="1"/>
  <c r="C86" i="1"/>
  <c r="C87" i="1"/>
  <c r="C88" i="1"/>
  <c r="C89" i="1"/>
  <c r="C90" i="1"/>
  <c r="C91" i="1"/>
  <c r="C92" i="1"/>
  <c r="C93" i="1"/>
  <c r="C94" i="1"/>
  <c r="C95" i="1"/>
  <c r="C96" i="1"/>
  <c r="C97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2" i="1"/>
  <c r="B95" i="1"/>
  <c r="B96" i="1"/>
  <c r="B97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O87" i="1"/>
  <c r="O88" i="1"/>
  <c r="O89" i="1"/>
  <c r="O90" i="1"/>
  <c r="O91" i="1"/>
  <c r="O92" i="1"/>
  <c r="O93" i="1"/>
  <c r="O94" i="1"/>
  <c r="O95" i="1"/>
  <c r="O96" i="1"/>
  <c r="O97" i="1"/>
  <c r="O78" i="1"/>
  <c r="O79" i="1"/>
  <c r="O80" i="1"/>
  <c r="O81" i="1"/>
  <c r="O82" i="1"/>
  <c r="O83" i="1"/>
  <c r="O84" i="1"/>
  <c r="O85" i="1"/>
  <c r="O86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39" i="1"/>
  <c r="O40" i="1"/>
  <c r="O41" i="1"/>
  <c r="O42" i="1"/>
  <c r="O43" i="1"/>
  <c r="O44" i="1"/>
  <c r="O45" i="1"/>
  <c r="O46" i="1"/>
  <c r="O47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N95" i="1"/>
  <c r="N96" i="1"/>
  <c r="N97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23" i="1"/>
  <c r="N24" i="1"/>
  <c r="N25" i="1"/>
  <c r="N26" i="1"/>
  <c r="N27" i="1"/>
  <c r="N28" i="1"/>
  <c r="N29" i="1"/>
  <c r="N30" i="1"/>
  <c r="N31" i="1"/>
  <c r="N32" i="1"/>
  <c r="K22" i="1"/>
  <c r="J22" i="1"/>
  <c r="O22" i="1"/>
  <c r="N22" i="1"/>
  <c r="BY98" i="1" l="1"/>
  <c r="BZ98" i="1"/>
  <c r="BN98" i="1"/>
  <c r="BO98" i="1"/>
  <c r="BP98" i="1"/>
  <c r="BQ98" i="1"/>
  <c r="BR98" i="1"/>
  <c r="BS98" i="1"/>
  <c r="BT98" i="1"/>
  <c r="BU98" i="1"/>
  <c r="BV98" i="1"/>
  <c r="BW98" i="1"/>
  <c r="BX98" i="1"/>
  <c r="BC98" i="1"/>
  <c r="BD98" i="1"/>
  <c r="BE98" i="1"/>
  <c r="BF98" i="1"/>
  <c r="BG98" i="1"/>
  <c r="BH98" i="1"/>
  <c r="BI98" i="1"/>
  <c r="BJ98" i="1"/>
  <c r="BK98" i="1"/>
  <c r="BL98" i="1"/>
  <c r="BM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P98" i="1"/>
  <c r="Q98" i="1"/>
  <c r="R98" i="1"/>
  <c r="S98" i="1"/>
  <c r="T98" i="1"/>
  <c r="U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BS14" i="1"/>
  <c r="BT14" i="1"/>
  <c r="BU14" i="1"/>
  <c r="BV14" i="1"/>
  <c r="BW14" i="1"/>
  <c r="BX14" i="1"/>
  <c r="BY14" i="1"/>
  <c r="BZ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B98" i="1" l="1"/>
  <c r="B14" i="1"/>
</calcChain>
</file>

<file path=xl/sharedStrings.xml><?xml version="1.0" encoding="utf-8"?>
<sst xmlns="http://schemas.openxmlformats.org/spreadsheetml/2006/main" count="308" uniqueCount="138">
  <si>
    <t>Miestne komunikácie funkčnej skupiny A až D spolu spolu</t>
  </si>
  <si>
    <t>v tom z r. 1</t>
  </si>
  <si>
    <t>funkčná skupina A</t>
  </si>
  <si>
    <t>funkčná skupina B</t>
  </si>
  <si>
    <t>funkčná skupina C</t>
  </si>
  <si>
    <t>funkčná skupina D</t>
  </si>
  <si>
    <t>v tom z r. 5</t>
  </si>
  <si>
    <t>Výdavky v EUR</t>
  </si>
  <si>
    <t>funkčná trieda D1 - upokojené komunikácie</t>
  </si>
  <si>
    <t>funkčná trieda D2 - cyklistické komunikácie</t>
  </si>
  <si>
    <t>v tom z r.7</t>
  </si>
  <si>
    <t>funkčná trieda D3 - komunikácie pre chodcov</t>
  </si>
  <si>
    <t>z toho z r. 1</t>
  </si>
  <si>
    <t>Cyklistické pruhy a pásy na cestách a miestnych komunikáciách</t>
  </si>
  <si>
    <t>Námestia</t>
  </si>
  <si>
    <t>Parkoviská pre automobily</t>
  </si>
  <si>
    <t>Parkovacie miesta pre bicykle</t>
  </si>
  <si>
    <t>Detské dopravné ihriská</t>
  </si>
  <si>
    <t>Mosty spolu</t>
  </si>
  <si>
    <t xml:space="preserve">z toho </t>
  </si>
  <si>
    <t>Dočasné (provizórne) mosty (z r.1)</t>
  </si>
  <si>
    <t xml:space="preserve">Nadchody a lávky </t>
  </si>
  <si>
    <t>v tom z r.5</t>
  </si>
  <si>
    <t>Podchody</t>
  </si>
  <si>
    <t>Priepusty</t>
  </si>
  <si>
    <t>Múry (zárubné, oporné, obkladové)</t>
  </si>
  <si>
    <t>Protihlukové steny</t>
  </si>
  <si>
    <t>Priecestia so železnicou</t>
  </si>
  <si>
    <t>z toho</t>
  </si>
  <si>
    <t>Svetelne riadené križovatky</t>
  </si>
  <si>
    <t xml:space="preserve">Okružné križovatky </t>
  </si>
  <si>
    <t>Bežná stavebná údržba</t>
  </si>
  <si>
    <t>Zimná údržba</t>
  </si>
  <si>
    <t>Opravy</t>
  </si>
  <si>
    <t>Výstavba</t>
  </si>
  <si>
    <t>Spolu</t>
  </si>
  <si>
    <t>cestičky pre cyklistov</t>
  </si>
  <si>
    <t>cestičky/chodníky pre chodcov a cyklistov (spoločná prevádzka)</t>
  </si>
  <si>
    <t>cestičky/chodníky pre chodcov a cyklistov (oddelená prevádzka)</t>
  </si>
  <si>
    <t>betónové</t>
  </si>
  <si>
    <t>dláždené</t>
  </si>
  <si>
    <t>asfaltové</t>
  </si>
  <si>
    <t>4 a viac pruhové</t>
  </si>
  <si>
    <t>betónové a železobetónové</t>
  </si>
  <si>
    <t>oceľové</t>
  </si>
  <si>
    <t>Nadchody a lávky pre cyklistov</t>
  </si>
  <si>
    <t>nezabezpečené - bez závor</t>
  </si>
  <si>
    <t>dĺžka v km</t>
  </si>
  <si>
    <t>plocha v m2</t>
  </si>
  <si>
    <t>počet v ks</t>
  </si>
  <si>
    <t>dĺžka v bm</t>
  </si>
  <si>
    <t>Trnavský kraj</t>
  </si>
  <si>
    <t>Trenčiansky</t>
  </si>
  <si>
    <t>Kraje SR</t>
  </si>
  <si>
    <t xml:space="preserve">Bratislavský </t>
  </si>
  <si>
    <t>Nitriansky</t>
  </si>
  <si>
    <t>Banskobystrický</t>
  </si>
  <si>
    <t>Žilinský</t>
  </si>
  <si>
    <t>Prešovský</t>
  </si>
  <si>
    <t>Košický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</si>
  <si>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</si>
  <si>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</si>
  <si>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</si>
  <si>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</si>
  <si>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</si>
  <si>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</si>
  <si>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</si>
  <si>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</si>
  <si>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</si>
  <si>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</si>
  <si>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</si>
  <si>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</si>
  <si>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</si>
  <si>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</si>
  <si>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</si>
  <si>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</si>
  <si>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</si>
  <si>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</si>
  <si>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</si>
  <si>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</si>
  <si>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</si>
  <si>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</si>
  <si>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</si>
  <si>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Okresy SR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</si>
  <si>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</si>
  <si>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</si>
  <si>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</si>
  <si>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</si>
  <si>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</si>
  <si>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</si>
  <si>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</si>
  <si>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</si>
  <si>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</si>
  <si>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</si>
  <si>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</si>
  <si>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</si>
  <si>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</si>
  <si>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</si>
  <si>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</si>
  <si>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</si>
  <si>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</si>
  <si>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</si>
  <si>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</si>
  <si>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</si>
  <si>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</si>
  <si>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</si>
  <si>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</si>
  <si>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</si>
  <si>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</si>
  <si>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</si>
  <si>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</si>
  <si>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</si>
  <si>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</si>
  <si>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</si>
  <si>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</si>
  <si>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</si>
  <si>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</si>
  <si>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</si>
  <si>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</si>
  <si>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</si>
  <si>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</si>
  <si>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</si>
  <si>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</si>
  <si>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</si>
  <si>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</si>
  <si>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</si>
  <si>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</si>
  <si>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</si>
  <si>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</si>
  <si>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</si>
  <si>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</si>
  <si>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</si>
  <si>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</si>
  <si>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</si>
  <si>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</si>
  <si>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</si>
  <si>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Košice mesto</t>
  </si>
  <si>
    <t>Spolu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</si>
</sst>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0" xfId="0" applyNumberFormat="1" applyFont="1"/>
    <xf numFmtId="49" fontId="2" fillId="0" borderId="10" xfId="0" applyNumberFormat="1" applyFont="1" applyBorder="1"/>
    <xf numFmtId="49" fontId="0" fillId="0" borderId="13" xfId="0" applyNumberFormat="1" applyFont="1" applyBorder="1" applyAlignment="1">
      <alignment wrapText="1"/>
    </xf>
    <xf numFmtId="49" fontId="0" fillId="0" borderId="10" xfId="0" applyNumberFormat="1" applyFont="1" applyBorder="1"/>
    <xf numFmtId="49" fontId="0" fillId="0" borderId="10" xfId="0" applyNumberFormat="1" applyBorder="1"/>
    <xf numFmtId="49" fontId="0" fillId="0" borderId="10" xfId="0" applyNumberFormat="1" applyFill="1" applyBorder="1"/>
    <xf numFmtId="49" fontId="0" fillId="0" borderId="0" xfId="0" applyNumberFormat="1"/>
    <xf numFmtId="4" fontId="0" fillId="0" borderId="0" xfId="0" applyNumberFormat="1"/>
    <xf numFmtId="4" fontId="0" fillId="0" borderId="10" xfId="0" applyNumberFormat="1" applyBorder="1"/>
    <xf numFmtId="4" fontId="2" fillId="0" borderId="10" xfId="0" applyNumberFormat="1" applyFont="1" applyBorder="1"/>
    <xf numFmtId="49" fontId="2" fillId="0" borderId="10" xfId="0" applyNumberFormat="1" applyFont="1" applyFill="1" applyBorder="1"/>
    <xf numFmtId="49" fontId="2" fillId="0" borderId="0" xfId="0" applyNumberFormat="1" applyFont="1" applyFill="1" applyBorder="1"/>
    <xf numFmtId="4" fontId="2" fillId="0" borderId="0" xfId="0" applyNumberFormat="1" applyFont="1" applyBorder="1"/>
    <xf numFmtId="0" fontId="1" fillId="0" borderId="1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3" fontId="1" fillId="0" borderId="12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/>
    <xf numFmtId="3" fontId="1" fillId="0" borderId="9" xfId="0" applyNumberFormat="1" applyFont="1" applyFill="1" applyBorder="1" applyAlignment="1"/>
    <xf numFmtId="3" fontId="1" fillId="0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3" fillId="0" borderId="10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99"/>
  <sheetViews>
    <sheetView tabSelected="1" zoomScaleNormal="100" workbookViewId="0">
      <selection activeCell="F102" sqref="F102"/>
    </sheetView>
  </sheetViews>
  <sheetFormatPr defaultRowHeight="15" x14ac:dyDescent="0.25"/>
  <cols>
    <col min="1" max="1" width="21.42578125" style="15" bestFit="1" customWidth="1"/>
    <col min="2" max="2" width="10.28515625" bestFit="1" customWidth="1"/>
    <col min="3" max="3" width="15.28515625" customWidth="1"/>
    <col min="4" max="4" width="10.28515625" bestFit="1" customWidth="1"/>
    <col min="5" max="5" width="12.140625" bestFit="1" customWidth="1"/>
    <col min="6" max="6" width="10.28515625" bestFit="1" customWidth="1"/>
    <col min="7" max="7" width="14.140625" customWidth="1"/>
    <col min="8" max="8" width="10.28515625" bestFit="1" customWidth="1"/>
    <col min="9" max="9" width="13.140625" bestFit="1" customWidth="1"/>
    <col min="10" max="10" width="10.28515625" bestFit="1" customWidth="1"/>
    <col min="11" max="11" width="14" customWidth="1"/>
    <col min="12" max="12" width="10.28515625" bestFit="1" customWidth="1"/>
    <col min="13" max="13" width="11.5703125" bestFit="1" customWidth="1"/>
    <col min="14" max="14" width="12.7109375" bestFit="1" customWidth="1"/>
    <col min="15" max="15" width="11.5703125" bestFit="1" customWidth="1"/>
    <col min="16" max="16" width="11.7109375" bestFit="1" customWidth="1"/>
    <col min="17" max="17" width="11.5703125" bestFit="1" customWidth="1"/>
    <col min="18" max="19" width="12.7109375" bestFit="1" customWidth="1"/>
    <col min="20" max="20" width="12" bestFit="1" customWidth="1"/>
    <col min="21" max="21" width="11.5703125" bestFit="1" customWidth="1"/>
    <col min="22" max="22" width="10.28515625" bestFit="1" customWidth="1"/>
    <col min="23" max="23" width="13.85546875" customWidth="1"/>
    <col min="24" max="24" width="10.28515625" bestFit="1" customWidth="1"/>
    <col min="25" max="25" width="11.5703125" bestFit="1" customWidth="1"/>
    <col min="26" max="26" width="10.28515625" bestFit="1" customWidth="1"/>
    <col min="27" max="27" width="11.5703125" bestFit="1" customWidth="1"/>
    <col min="28" max="28" width="10.28515625" bestFit="1" customWidth="1"/>
    <col min="29" max="29" width="14.7109375" customWidth="1"/>
    <col min="30" max="30" width="10.28515625" bestFit="1" customWidth="1"/>
    <col min="31" max="31" width="11.5703125" bestFit="1" customWidth="1"/>
    <col min="32" max="32" width="10.28515625" bestFit="1" customWidth="1"/>
    <col min="33" max="33" width="11.5703125" bestFit="1" customWidth="1"/>
    <col min="34" max="34" width="9.85546875" bestFit="1" customWidth="1"/>
    <col min="35" max="35" width="11.5703125" bestFit="1" customWidth="1"/>
    <col min="36" max="36" width="9.85546875" bestFit="1" customWidth="1"/>
    <col min="37" max="37" width="11.5703125" bestFit="1" customWidth="1"/>
    <col min="38" max="38" width="11.85546875" customWidth="1"/>
    <col min="39" max="39" width="9.85546875" bestFit="1" customWidth="1"/>
    <col min="40" max="40" width="11.5703125" bestFit="1" customWidth="1"/>
    <col min="41" max="41" width="9.85546875" bestFit="1" customWidth="1"/>
    <col min="42" max="42" width="10.42578125" bestFit="1" customWidth="1"/>
    <col min="43" max="43" width="9.85546875" bestFit="1" customWidth="1"/>
    <col min="44" max="44" width="10.42578125" bestFit="1" customWidth="1"/>
    <col min="45" max="45" width="9.85546875" bestFit="1" customWidth="1"/>
    <col min="46" max="46" width="10.42578125" bestFit="1" customWidth="1"/>
    <col min="47" max="47" width="9.85546875" bestFit="1" customWidth="1"/>
    <col min="48" max="48" width="10.42578125" bestFit="1" customWidth="1"/>
    <col min="49" max="49" width="9.85546875" bestFit="1" customWidth="1"/>
    <col min="50" max="50" width="11.5703125" bestFit="1" customWidth="1"/>
    <col min="51" max="51" width="9.85546875" bestFit="1" customWidth="1"/>
    <col min="52" max="52" width="11.5703125" bestFit="1" customWidth="1"/>
    <col min="53" max="53" width="9.85546875" bestFit="1" customWidth="1"/>
    <col min="54" max="54" width="11.5703125" bestFit="1" customWidth="1"/>
    <col min="55" max="55" width="9.85546875" bestFit="1" customWidth="1"/>
    <col min="56" max="56" width="10.42578125" bestFit="1" customWidth="1"/>
    <col min="57" max="57" width="11.5703125" bestFit="1" customWidth="1"/>
    <col min="58" max="58" width="10.42578125" bestFit="1" customWidth="1"/>
    <col min="59" max="59" width="11.5703125" bestFit="1" customWidth="1"/>
    <col min="60" max="60" width="13.42578125" customWidth="1"/>
    <col min="61" max="61" width="16.85546875" customWidth="1"/>
    <col min="62" max="62" width="11.28515625" customWidth="1"/>
    <col min="63" max="63" width="11.85546875" customWidth="1"/>
    <col min="64" max="65" width="13.42578125" customWidth="1"/>
    <col min="66" max="66" width="13.85546875" customWidth="1"/>
    <col min="67" max="67" width="13.42578125" customWidth="1"/>
    <col min="68" max="68" width="13.85546875" customWidth="1"/>
    <col min="69" max="69" width="14.140625" customWidth="1"/>
    <col min="70" max="70" width="13.85546875" customWidth="1"/>
    <col min="71" max="72" width="13.140625" bestFit="1" customWidth="1"/>
    <col min="73" max="73" width="16.85546875" customWidth="1"/>
    <col min="74" max="74" width="15.5703125" customWidth="1"/>
    <col min="75" max="75" width="15.42578125" customWidth="1"/>
    <col min="76" max="76" width="15.5703125" customWidth="1"/>
    <col min="77" max="78" width="15.140625" customWidth="1"/>
  </cols>
  <sheetData>
    <row r="1" spans="1:78" ht="15" customHeight="1" x14ac:dyDescent="0.25">
      <c r="A1" s="51"/>
      <c r="B1" s="53" t="s">
        <v>0</v>
      </c>
      <c r="C1" s="54"/>
      <c r="D1" s="36" t="s">
        <v>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60"/>
    </row>
    <row r="2" spans="1:78" x14ac:dyDescent="0.25">
      <c r="A2" s="52"/>
      <c r="B2" s="55"/>
      <c r="C2" s="56"/>
      <c r="D2" s="61" t="s">
        <v>2</v>
      </c>
      <c r="E2" s="62"/>
      <c r="F2" s="61" t="s">
        <v>3</v>
      </c>
      <c r="G2" s="62"/>
      <c r="H2" s="61" t="s">
        <v>4</v>
      </c>
      <c r="I2" s="62"/>
      <c r="J2" s="61" t="s">
        <v>5</v>
      </c>
      <c r="K2" s="62"/>
      <c r="L2" s="36" t="s">
        <v>6</v>
      </c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  <c r="BL2" s="31" t="s">
        <v>7</v>
      </c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30"/>
    </row>
    <row r="3" spans="1:78" ht="15" customHeight="1" x14ac:dyDescent="0.25">
      <c r="A3" s="52"/>
      <c r="B3" s="55"/>
      <c r="C3" s="56"/>
      <c r="D3" s="63"/>
      <c r="E3" s="64"/>
      <c r="F3" s="63"/>
      <c r="G3" s="64"/>
      <c r="H3" s="63"/>
      <c r="I3" s="64"/>
      <c r="J3" s="63"/>
      <c r="K3" s="64"/>
      <c r="L3" s="32" t="s">
        <v>8</v>
      </c>
      <c r="M3" s="33"/>
      <c r="N3" s="32" t="s">
        <v>9</v>
      </c>
      <c r="O3" s="33"/>
      <c r="P3" s="36" t="s">
        <v>10</v>
      </c>
      <c r="Q3" s="37"/>
      <c r="R3" s="37"/>
      <c r="S3" s="37"/>
      <c r="T3" s="37"/>
      <c r="U3" s="38"/>
      <c r="V3" s="32" t="s">
        <v>11</v>
      </c>
      <c r="W3" s="33"/>
      <c r="X3" s="39" t="s">
        <v>12</v>
      </c>
      <c r="Y3" s="39"/>
      <c r="Z3" s="39"/>
      <c r="AA3" s="39"/>
      <c r="AB3" s="39"/>
      <c r="AC3" s="39"/>
      <c r="AD3" s="40" t="s">
        <v>12</v>
      </c>
      <c r="AE3" s="40"/>
      <c r="AF3" s="40" t="s">
        <v>13</v>
      </c>
      <c r="AG3" s="40"/>
      <c r="AH3" s="23" t="s">
        <v>14</v>
      </c>
      <c r="AI3" s="24"/>
      <c r="AJ3" s="23" t="s">
        <v>15</v>
      </c>
      <c r="AK3" s="24"/>
      <c r="AL3" s="44" t="s">
        <v>16</v>
      </c>
      <c r="AM3" s="23" t="s">
        <v>17</v>
      </c>
      <c r="AN3" s="24"/>
      <c r="AO3" s="23" t="s">
        <v>18</v>
      </c>
      <c r="AP3" s="24"/>
      <c r="AQ3" s="31" t="s">
        <v>19</v>
      </c>
      <c r="AR3" s="46"/>
      <c r="AS3" s="46"/>
      <c r="AT3" s="47"/>
      <c r="AU3" s="23" t="s">
        <v>20</v>
      </c>
      <c r="AV3" s="24"/>
      <c r="AW3" s="23" t="s">
        <v>21</v>
      </c>
      <c r="AX3" s="24"/>
      <c r="AY3" s="28" t="s">
        <v>22</v>
      </c>
      <c r="AZ3" s="50"/>
      <c r="BA3" s="23" t="s">
        <v>23</v>
      </c>
      <c r="BB3" s="24"/>
      <c r="BC3" s="44" t="s">
        <v>24</v>
      </c>
      <c r="BD3" s="23" t="s">
        <v>25</v>
      </c>
      <c r="BE3" s="24"/>
      <c r="BF3" s="23" t="s">
        <v>26</v>
      </c>
      <c r="BG3" s="24"/>
      <c r="BH3" s="44" t="s">
        <v>27</v>
      </c>
      <c r="BI3" s="1" t="s">
        <v>28</v>
      </c>
      <c r="BJ3" s="44" t="s">
        <v>29</v>
      </c>
      <c r="BK3" s="44" t="s">
        <v>30</v>
      </c>
      <c r="BL3" s="23" t="s">
        <v>31</v>
      </c>
      <c r="BM3" s="27"/>
      <c r="BN3" s="24"/>
      <c r="BO3" s="23" t="s">
        <v>32</v>
      </c>
      <c r="BP3" s="27"/>
      <c r="BQ3" s="24"/>
      <c r="BR3" s="23" t="s">
        <v>33</v>
      </c>
      <c r="BS3" s="27"/>
      <c r="BT3" s="24"/>
      <c r="BU3" s="23" t="s">
        <v>34</v>
      </c>
      <c r="BV3" s="27"/>
      <c r="BW3" s="24"/>
      <c r="BX3" s="28" t="s">
        <v>35</v>
      </c>
      <c r="BY3" s="29"/>
      <c r="BZ3" s="30"/>
    </row>
    <row r="4" spans="1:78" ht="51.75" customHeight="1" x14ac:dyDescent="0.25">
      <c r="A4" s="52"/>
      <c r="B4" s="57"/>
      <c r="C4" s="58"/>
      <c r="D4" s="63"/>
      <c r="E4" s="64"/>
      <c r="F4" s="63"/>
      <c r="G4" s="64"/>
      <c r="H4" s="63"/>
      <c r="I4" s="64"/>
      <c r="J4" s="63"/>
      <c r="K4" s="64"/>
      <c r="L4" s="34"/>
      <c r="M4" s="35"/>
      <c r="N4" s="34"/>
      <c r="O4" s="35"/>
      <c r="P4" s="25" t="s">
        <v>36</v>
      </c>
      <c r="Q4" s="26"/>
      <c r="R4" s="25" t="s">
        <v>37</v>
      </c>
      <c r="S4" s="26"/>
      <c r="T4" s="25" t="s">
        <v>38</v>
      </c>
      <c r="U4" s="26"/>
      <c r="V4" s="34"/>
      <c r="W4" s="35"/>
      <c r="X4" s="22" t="s">
        <v>39</v>
      </c>
      <c r="Y4" s="22"/>
      <c r="Z4" s="22" t="s">
        <v>40</v>
      </c>
      <c r="AA4" s="22"/>
      <c r="AB4" s="22" t="s">
        <v>41</v>
      </c>
      <c r="AC4" s="22"/>
      <c r="AD4" s="41" t="s">
        <v>42</v>
      </c>
      <c r="AE4" s="41"/>
      <c r="AF4" s="41"/>
      <c r="AG4" s="41"/>
      <c r="AH4" s="42"/>
      <c r="AI4" s="43"/>
      <c r="AJ4" s="42"/>
      <c r="AK4" s="43"/>
      <c r="AL4" s="45"/>
      <c r="AM4" s="42"/>
      <c r="AN4" s="43"/>
      <c r="AO4" s="42"/>
      <c r="AP4" s="43"/>
      <c r="AQ4" s="23" t="s">
        <v>43</v>
      </c>
      <c r="AR4" s="24"/>
      <c r="AS4" s="23" t="s">
        <v>44</v>
      </c>
      <c r="AT4" s="24"/>
      <c r="AU4" s="42"/>
      <c r="AV4" s="43"/>
      <c r="AW4" s="42"/>
      <c r="AX4" s="43"/>
      <c r="AY4" s="42" t="s">
        <v>45</v>
      </c>
      <c r="AZ4" s="49"/>
      <c r="BA4" s="42"/>
      <c r="BB4" s="43"/>
      <c r="BC4" s="48"/>
      <c r="BD4" s="42"/>
      <c r="BE4" s="43"/>
      <c r="BF4" s="42"/>
      <c r="BG4" s="43"/>
      <c r="BH4" s="48"/>
      <c r="BI4" s="2" t="s">
        <v>46</v>
      </c>
      <c r="BJ4" s="48"/>
      <c r="BK4" s="48"/>
      <c r="BL4" s="3">
        <v>2016</v>
      </c>
      <c r="BM4" s="3">
        <v>2017</v>
      </c>
      <c r="BN4" s="3">
        <v>2018</v>
      </c>
      <c r="BO4" s="3">
        <v>2016</v>
      </c>
      <c r="BP4" s="3">
        <v>2017</v>
      </c>
      <c r="BQ4" s="3">
        <v>2018</v>
      </c>
      <c r="BR4" s="3">
        <v>2016</v>
      </c>
      <c r="BS4" s="3">
        <v>2017</v>
      </c>
      <c r="BT4" s="3">
        <v>2018</v>
      </c>
      <c r="BU4" s="3">
        <v>2016</v>
      </c>
      <c r="BV4" s="3">
        <v>2017</v>
      </c>
      <c r="BW4" s="3">
        <v>2018</v>
      </c>
      <c r="BX4" s="3">
        <v>2016</v>
      </c>
      <c r="BY4" s="3">
        <v>2017</v>
      </c>
      <c r="BZ4" s="3">
        <v>2018</v>
      </c>
    </row>
    <row r="5" spans="1:78" x14ac:dyDescent="0.25">
      <c r="A5" s="10" t="s">
        <v>53</v>
      </c>
      <c r="B5" s="4" t="s">
        <v>47</v>
      </c>
      <c r="C5" s="5" t="s">
        <v>48</v>
      </c>
      <c r="D5" s="5" t="s">
        <v>47</v>
      </c>
      <c r="E5" s="5" t="s">
        <v>48</v>
      </c>
      <c r="F5" s="5" t="s">
        <v>47</v>
      </c>
      <c r="G5" s="5" t="s">
        <v>48</v>
      </c>
      <c r="H5" s="5" t="s">
        <v>47</v>
      </c>
      <c r="I5" s="5" t="s">
        <v>48</v>
      </c>
      <c r="J5" s="5" t="s">
        <v>47</v>
      </c>
      <c r="K5" s="5" t="s">
        <v>48</v>
      </c>
      <c r="L5" s="5" t="s">
        <v>47</v>
      </c>
      <c r="M5" s="5" t="s">
        <v>48</v>
      </c>
      <c r="N5" s="5" t="s">
        <v>47</v>
      </c>
      <c r="O5" s="5" t="s">
        <v>48</v>
      </c>
      <c r="P5" s="5" t="s">
        <v>47</v>
      </c>
      <c r="Q5" s="5" t="s">
        <v>48</v>
      </c>
      <c r="R5" s="5" t="s">
        <v>47</v>
      </c>
      <c r="S5" s="5" t="s">
        <v>48</v>
      </c>
      <c r="T5" s="5" t="s">
        <v>47</v>
      </c>
      <c r="U5" s="5" t="s">
        <v>48</v>
      </c>
      <c r="V5" s="5" t="s">
        <v>47</v>
      </c>
      <c r="W5" s="5" t="s">
        <v>48</v>
      </c>
      <c r="X5" s="5" t="s">
        <v>47</v>
      </c>
      <c r="Y5" s="5" t="s">
        <v>48</v>
      </c>
      <c r="Z5" s="5" t="s">
        <v>47</v>
      </c>
      <c r="AA5" s="5" t="s">
        <v>48</v>
      </c>
      <c r="AB5" s="5" t="s">
        <v>47</v>
      </c>
      <c r="AC5" s="5" t="s">
        <v>48</v>
      </c>
      <c r="AD5" s="5" t="s">
        <v>47</v>
      </c>
      <c r="AE5" s="5" t="s">
        <v>48</v>
      </c>
      <c r="AF5" s="5" t="s">
        <v>47</v>
      </c>
      <c r="AG5" s="5" t="s">
        <v>48</v>
      </c>
      <c r="AH5" s="5" t="s">
        <v>49</v>
      </c>
      <c r="AI5" s="5" t="s">
        <v>48</v>
      </c>
      <c r="AJ5" s="5" t="s">
        <v>49</v>
      </c>
      <c r="AK5" s="5" t="s">
        <v>48</v>
      </c>
      <c r="AL5" s="5" t="s">
        <v>49</v>
      </c>
      <c r="AM5" s="5" t="s">
        <v>49</v>
      </c>
      <c r="AN5" s="5" t="s">
        <v>48</v>
      </c>
      <c r="AO5" s="5" t="s">
        <v>49</v>
      </c>
      <c r="AP5" s="5" t="s">
        <v>50</v>
      </c>
      <c r="AQ5" s="5" t="s">
        <v>49</v>
      </c>
      <c r="AR5" s="5" t="s">
        <v>50</v>
      </c>
      <c r="AS5" s="5" t="s">
        <v>49</v>
      </c>
      <c r="AT5" s="5" t="s">
        <v>50</v>
      </c>
      <c r="AU5" s="5" t="s">
        <v>49</v>
      </c>
      <c r="AV5" s="5" t="s">
        <v>50</v>
      </c>
      <c r="AW5" s="5" t="s">
        <v>49</v>
      </c>
      <c r="AX5" s="5" t="s">
        <v>48</v>
      </c>
      <c r="AY5" s="5" t="s">
        <v>49</v>
      </c>
      <c r="AZ5" s="5" t="s">
        <v>48</v>
      </c>
      <c r="BA5" s="5" t="s">
        <v>49</v>
      </c>
      <c r="BB5" s="5" t="s">
        <v>48</v>
      </c>
      <c r="BC5" s="5" t="s">
        <v>49</v>
      </c>
      <c r="BD5" s="5" t="s">
        <v>50</v>
      </c>
      <c r="BE5" s="5" t="s">
        <v>48</v>
      </c>
      <c r="BF5" s="5" t="s">
        <v>50</v>
      </c>
      <c r="BG5" s="5" t="s">
        <v>48</v>
      </c>
      <c r="BH5" s="5" t="s">
        <v>49</v>
      </c>
      <c r="BI5" s="5" t="s">
        <v>49</v>
      </c>
      <c r="BJ5" s="5" t="s">
        <v>49</v>
      </c>
      <c r="BK5" s="5" t="s">
        <v>49</v>
      </c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x14ac:dyDescent="0.25">
      <c r="A6" s="11" t="s">
        <v>54</v>
      </c>
      <c r="B6" s="65">
        <f>SUM(B26+B27+B28+B29+B30+B52+B62+B75)</f>
        <v>3362.503490545455</v>
      </c>
      <c r="C6" s="17">
        <f t="shared" ref="C6:BN6" si="0">SUM(C26+C27+C28+C29+C30+C52+C62+C75)</f>
        <v>14161348.458999999</v>
      </c>
      <c r="D6" s="17">
        <f t="shared" si="0"/>
        <v>57.41</v>
      </c>
      <c r="E6" s="17">
        <f t="shared" si="0"/>
        <v>793657</v>
      </c>
      <c r="F6" s="17">
        <f t="shared" si="0"/>
        <v>372.42999999999995</v>
      </c>
      <c r="G6" s="17">
        <f t="shared" si="0"/>
        <v>2879026.29</v>
      </c>
      <c r="H6" s="17">
        <f t="shared" si="0"/>
        <v>1330.1444905454546</v>
      </c>
      <c r="I6" s="17">
        <f t="shared" si="0"/>
        <v>6763208.9330000002</v>
      </c>
      <c r="J6" s="17">
        <f t="shared" si="0"/>
        <v>1602.519</v>
      </c>
      <c r="K6" s="17">
        <f t="shared" si="0"/>
        <v>3725456.2359999996</v>
      </c>
      <c r="L6" s="17">
        <f t="shared" si="0"/>
        <v>107.27100000000003</v>
      </c>
      <c r="M6" s="17">
        <f t="shared" si="0"/>
        <v>541662.44999999995</v>
      </c>
      <c r="N6" s="17">
        <f t="shared" si="0"/>
        <v>80.075999999999993</v>
      </c>
      <c r="O6" s="17">
        <f t="shared" si="0"/>
        <v>217300.4</v>
      </c>
      <c r="P6" s="17">
        <f t="shared" si="0"/>
        <v>34.474999999999994</v>
      </c>
      <c r="Q6" s="17">
        <f t="shared" si="0"/>
        <v>83027</v>
      </c>
      <c r="R6" s="17">
        <f t="shared" si="0"/>
        <v>44.430999999999997</v>
      </c>
      <c r="S6" s="17">
        <f t="shared" si="0"/>
        <v>130138.4</v>
      </c>
      <c r="T6" s="17">
        <f>SUM(T26+T27+T28+T29+T30+T52+T62+T75)</f>
        <v>1.17</v>
      </c>
      <c r="U6" s="17">
        <f t="shared" si="0"/>
        <v>4135</v>
      </c>
      <c r="V6" s="17">
        <f t="shared" si="0"/>
        <v>1415.172</v>
      </c>
      <c r="W6" s="17">
        <f t="shared" si="0"/>
        <v>2966493.3859999999</v>
      </c>
      <c r="X6" s="17">
        <f t="shared" si="0"/>
        <v>238.22400000000002</v>
      </c>
      <c r="Y6" s="17">
        <f t="shared" si="0"/>
        <v>943727.66</v>
      </c>
      <c r="Z6" s="17">
        <f t="shared" si="0"/>
        <v>223.18100000000004</v>
      </c>
      <c r="AA6" s="17">
        <f t="shared" si="0"/>
        <v>559348.48399999994</v>
      </c>
      <c r="AB6" s="17">
        <f t="shared" si="0"/>
        <v>2820.4009999999998</v>
      </c>
      <c r="AC6" s="17">
        <f t="shared" si="0"/>
        <v>12309004.32</v>
      </c>
      <c r="AD6" s="17">
        <f t="shared" si="0"/>
        <v>67.349999999999994</v>
      </c>
      <c r="AE6" s="17">
        <f t="shared" si="0"/>
        <v>1098516</v>
      </c>
      <c r="AF6" s="17">
        <f t="shared" si="0"/>
        <v>25.741999999999997</v>
      </c>
      <c r="AG6" s="17">
        <f t="shared" si="0"/>
        <v>61117</v>
      </c>
      <c r="AH6" s="17">
        <f t="shared" si="0"/>
        <v>109</v>
      </c>
      <c r="AI6" s="17">
        <f t="shared" si="0"/>
        <v>227204</v>
      </c>
      <c r="AJ6" s="17">
        <f t="shared" si="0"/>
        <v>1478</v>
      </c>
      <c r="AK6" s="17">
        <f t="shared" si="0"/>
        <v>707837.09699999995</v>
      </c>
      <c r="AL6" s="17">
        <f t="shared" si="0"/>
        <v>1823</v>
      </c>
      <c r="AM6" s="17">
        <f t="shared" si="0"/>
        <v>15</v>
      </c>
      <c r="AN6" s="17">
        <f t="shared" si="0"/>
        <v>19146</v>
      </c>
      <c r="AO6" s="17">
        <f t="shared" si="0"/>
        <v>265</v>
      </c>
      <c r="AP6" s="17">
        <f t="shared" si="0"/>
        <v>12615</v>
      </c>
      <c r="AQ6" s="17">
        <f t="shared" si="0"/>
        <v>254</v>
      </c>
      <c r="AR6" s="17">
        <f t="shared" si="0"/>
        <v>10178</v>
      </c>
      <c r="AS6" s="17">
        <f t="shared" si="0"/>
        <v>11</v>
      </c>
      <c r="AT6" s="17">
        <f t="shared" si="0"/>
        <v>2437</v>
      </c>
      <c r="AU6" s="17">
        <f t="shared" si="0"/>
        <v>3</v>
      </c>
      <c r="AV6" s="17">
        <f t="shared" si="0"/>
        <v>13</v>
      </c>
      <c r="AW6" s="17">
        <f t="shared" si="0"/>
        <v>81</v>
      </c>
      <c r="AX6" s="17">
        <f t="shared" si="0"/>
        <v>13964</v>
      </c>
      <c r="AY6" s="17">
        <f t="shared" si="0"/>
        <v>4</v>
      </c>
      <c r="AZ6" s="17">
        <f t="shared" si="0"/>
        <v>377.68</v>
      </c>
      <c r="BA6" s="17">
        <f t="shared" si="0"/>
        <v>28</v>
      </c>
      <c r="BB6" s="17">
        <f t="shared" si="0"/>
        <v>13747</v>
      </c>
      <c r="BC6" s="17">
        <f t="shared" si="0"/>
        <v>45</v>
      </c>
      <c r="BD6" s="17">
        <f t="shared" si="0"/>
        <v>5062</v>
      </c>
      <c r="BE6" s="17">
        <f t="shared" si="0"/>
        <v>2338</v>
      </c>
      <c r="BF6" s="17">
        <f t="shared" si="0"/>
        <v>3829</v>
      </c>
      <c r="BG6" s="17">
        <f t="shared" si="0"/>
        <v>2425</v>
      </c>
      <c r="BH6" s="17">
        <f t="shared" si="0"/>
        <v>64</v>
      </c>
      <c r="BI6" s="17">
        <f t="shared" si="0"/>
        <v>40</v>
      </c>
      <c r="BJ6" s="17">
        <f t="shared" si="0"/>
        <v>203</v>
      </c>
      <c r="BK6" s="17">
        <f t="shared" si="0"/>
        <v>28</v>
      </c>
      <c r="BL6" s="17">
        <f t="shared" si="0"/>
        <v>2582895.1100000003</v>
      </c>
      <c r="BM6" s="17">
        <f t="shared" si="0"/>
        <v>3550666.2800000003</v>
      </c>
      <c r="BN6" s="17">
        <f t="shared" si="0"/>
        <v>3720008.92</v>
      </c>
      <c r="BO6" s="17">
        <f t="shared" ref="BO6:BZ6" si="1">SUM(BO26+BO27+BO28+BO29+BO30+BO52+BO62+BO75)</f>
        <v>2935928.76</v>
      </c>
      <c r="BP6" s="17">
        <f t="shared" si="1"/>
        <v>4216342.21</v>
      </c>
      <c r="BQ6" s="17">
        <f t="shared" si="1"/>
        <v>4543531.0699999994</v>
      </c>
      <c r="BR6" s="17">
        <f t="shared" si="1"/>
        <v>9679509.209999999</v>
      </c>
      <c r="BS6" s="17">
        <f t="shared" si="1"/>
        <v>13669298.709999999</v>
      </c>
      <c r="BT6" s="17">
        <f t="shared" si="1"/>
        <v>16782232.509999998</v>
      </c>
      <c r="BU6" s="17">
        <f t="shared" si="1"/>
        <v>2737154.7299999995</v>
      </c>
      <c r="BV6" s="17">
        <f t="shared" si="1"/>
        <v>4390749.63</v>
      </c>
      <c r="BW6" s="17">
        <f t="shared" si="1"/>
        <v>8681477.4700000007</v>
      </c>
      <c r="BX6" s="17">
        <f t="shared" si="1"/>
        <v>17935487.810000002</v>
      </c>
      <c r="BY6" s="17">
        <f t="shared" si="1"/>
        <v>25827056.830000002</v>
      </c>
      <c r="BZ6" s="17">
        <f t="shared" si="1"/>
        <v>33727249.969999999</v>
      </c>
    </row>
    <row r="7" spans="1:78" x14ac:dyDescent="0.25">
      <c r="A7" s="12" t="s">
        <v>51</v>
      </c>
      <c r="B7" s="65">
        <f>SUM(B36+B37+B39+B63+B76+B77+B88)</f>
        <v>4648.0091000000002</v>
      </c>
      <c r="C7" s="17">
        <f t="shared" ref="C7:BN7" si="2">SUM(C36+C37+C39+C63+C76+C77+C88)</f>
        <v>18165230.43</v>
      </c>
      <c r="D7" s="17">
        <f t="shared" si="2"/>
        <v>48.056999999999995</v>
      </c>
      <c r="E7" s="17">
        <f t="shared" si="2"/>
        <v>302901</v>
      </c>
      <c r="F7" s="17">
        <f t="shared" si="2"/>
        <v>196.76849999999999</v>
      </c>
      <c r="G7" s="17">
        <f t="shared" si="2"/>
        <v>1519994.3900000001</v>
      </c>
      <c r="H7" s="17">
        <f t="shared" si="2"/>
        <v>2282.4000999999998</v>
      </c>
      <c r="I7" s="17">
        <f t="shared" si="2"/>
        <v>11987898.32</v>
      </c>
      <c r="J7" s="17">
        <f t="shared" si="2"/>
        <v>2120.7835</v>
      </c>
      <c r="K7" s="17">
        <f t="shared" si="2"/>
        <v>4354436.7200000007</v>
      </c>
      <c r="L7" s="17">
        <f t="shared" si="2"/>
        <v>122.4315</v>
      </c>
      <c r="M7" s="17">
        <f t="shared" si="2"/>
        <v>563493.8899999999</v>
      </c>
      <c r="N7" s="17">
        <f t="shared" si="2"/>
        <v>123.02700000000002</v>
      </c>
      <c r="O7" s="17">
        <f t="shared" si="2"/>
        <v>275754.75</v>
      </c>
      <c r="P7" s="17">
        <f t="shared" si="2"/>
        <v>29.110000000000007</v>
      </c>
      <c r="Q7" s="17">
        <f t="shared" si="2"/>
        <v>67883.5</v>
      </c>
      <c r="R7" s="17">
        <f t="shared" si="2"/>
        <v>68.356999999999999</v>
      </c>
      <c r="S7" s="17">
        <f t="shared" si="2"/>
        <v>155603.25</v>
      </c>
      <c r="T7" s="17">
        <f t="shared" si="2"/>
        <v>25.560000000000002</v>
      </c>
      <c r="U7" s="17">
        <f t="shared" si="2"/>
        <v>52268</v>
      </c>
      <c r="V7" s="17">
        <f t="shared" si="2"/>
        <v>1875.325</v>
      </c>
      <c r="W7" s="17">
        <f t="shared" si="2"/>
        <v>3515188.08</v>
      </c>
      <c r="X7" s="17">
        <f t="shared" si="2"/>
        <v>621.65300000000002</v>
      </c>
      <c r="Y7" s="17">
        <f t="shared" si="2"/>
        <v>1657058.98</v>
      </c>
      <c r="Z7" s="17">
        <f t="shared" si="2"/>
        <v>552.57800000000009</v>
      </c>
      <c r="AA7" s="17">
        <f t="shared" si="2"/>
        <v>1030268.15</v>
      </c>
      <c r="AB7" s="17">
        <f t="shared" si="2"/>
        <v>3332.6480000000001</v>
      </c>
      <c r="AC7" s="17">
        <f t="shared" si="2"/>
        <v>15012798.530000001</v>
      </c>
      <c r="AD7" s="17">
        <f t="shared" si="2"/>
        <v>2.5</v>
      </c>
      <c r="AE7" s="17">
        <f t="shared" si="2"/>
        <v>35121</v>
      </c>
      <c r="AF7" s="17">
        <f t="shared" si="2"/>
        <v>10.523</v>
      </c>
      <c r="AG7" s="17">
        <f t="shared" si="2"/>
        <v>20516.5</v>
      </c>
      <c r="AH7" s="17">
        <f t="shared" si="2"/>
        <v>147</v>
      </c>
      <c r="AI7" s="17">
        <f t="shared" si="2"/>
        <v>290866</v>
      </c>
      <c r="AJ7" s="17">
        <f t="shared" si="2"/>
        <v>2148</v>
      </c>
      <c r="AK7" s="17">
        <f t="shared" si="2"/>
        <v>1218637.27</v>
      </c>
      <c r="AL7" s="17">
        <f t="shared" si="2"/>
        <v>4024</v>
      </c>
      <c r="AM7" s="17">
        <f t="shared" si="2"/>
        <v>16</v>
      </c>
      <c r="AN7" s="17">
        <f t="shared" si="2"/>
        <v>7101</v>
      </c>
      <c r="AO7" s="17">
        <f t="shared" si="2"/>
        <v>452</v>
      </c>
      <c r="AP7" s="17">
        <f t="shared" si="2"/>
        <v>9295.6</v>
      </c>
      <c r="AQ7" s="17">
        <f t="shared" si="2"/>
        <v>435</v>
      </c>
      <c r="AR7" s="17">
        <f t="shared" si="2"/>
        <v>9139</v>
      </c>
      <c r="AS7" s="17">
        <f t="shared" si="2"/>
        <v>17</v>
      </c>
      <c r="AT7" s="17">
        <f t="shared" si="2"/>
        <v>156.6</v>
      </c>
      <c r="AU7" s="17">
        <f t="shared" si="2"/>
        <v>4</v>
      </c>
      <c r="AV7" s="17">
        <f t="shared" si="2"/>
        <v>70</v>
      </c>
      <c r="AW7" s="17">
        <f t="shared" si="2"/>
        <v>167</v>
      </c>
      <c r="AX7" s="17">
        <f t="shared" si="2"/>
        <v>6106</v>
      </c>
      <c r="AY7" s="17">
        <f t="shared" si="2"/>
        <v>6</v>
      </c>
      <c r="AZ7" s="17">
        <f t="shared" si="2"/>
        <v>752</v>
      </c>
      <c r="BA7" s="17">
        <f t="shared" si="2"/>
        <v>7</v>
      </c>
      <c r="BB7" s="17">
        <f t="shared" si="2"/>
        <v>540</v>
      </c>
      <c r="BC7" s="17">
        <f t="shared" si="2"/>
        <v>279</v>
      </c>
      <c r="BD7" s="17">
        <f t="shared" si="2"/>
        <v>2743.8999999999996</v>
      </c>
      <c r="BE7" s="17">
        <f t="shared" si="2"/>
        <v>4310.4399999999996</v>
      </c>
      <c r="BF7" s="17">
        <f t="shared" si="2"/>
        <v>822</v>
      </c>
      <c r="BG7" s="17">
        <f t="shared" si="2"/>
        <v>3663</v>
      </c>
      <c r="BH7" s="17">
        <f t="shared" si="2"/>
        <v>74</v>
      </c>
      <c r="BI7" s="17">
        <f t="shared" si="2"/>
        <v>50</v>
      </c>
      <c r="BJ7" s="17">
        <f t="shared" si="2"/>
        <v>23</v>
      </c>
      <c r="BK7" s="17">
        <f t="shared" si="2"/>
        <v>51</v>
      </c>
      <c r="BL7" s="17">
        <f t="shared" si="2"/>
        <v>3865561.1999999997</v>
      </c>
      <c r="BM7" s="17">
        <f t="shared" si="2"/>
        <v>2718142.1</v>
      </c>
      <c r="BN7" s="17">
        <f t="shared" si="2"/>
        <v>3240608.8200000003</v>
      </c>
      <c r="BO7" s="17">
        <f t="shared" ref="BO7:BZ7" si="3">SUM(BO36+BO37+BO39+BO63+BO76+BO77+BO88)</f>
        <v>903740.76000000013</v>
      </c>
      <c r="BP7" s="17">
        <f t="shared" si="3"/>
        <v>819860.11999999988</v>
      </c>
      <c r="BQ7" s="17">
        <f t="shared" si="3"/>
        <v>977599.49999999988</v>
      </c>
      <c r="BR7" s="17">
        <f t="shared" si="3"/>
        <v>2366647.59</v>
      </c>
      <c r="BS7" s="17">
        <f t="shared" si="3"/>
        <v>3400463.77</v>
      </c>
      <c r="BT7" s="17">
        <f t="shared" si="3"/>
        <v>5156969.97</v>
      </c>
      <c r="BU7" s="17">
        <f t="shared" si="3"/>
        <v>4698565.26</v>
      </c>
      <c r="BV7" s="17">
        <f t="shared" si="3"/>
        <v>8727346.3299999982</v>
      </c>
      <c r="BW7" s="17">
        <f t="shared" si="3"/>
        <v>11371027.380000001</v>
      </c>
      <c r="BX7" s="17">
        <f t="shared" si="3"/>
        <v>11834514.809999999</v>
      </c>
      <c r="BY7" s="17">
        <f t="shared" si="3"/>
        <v>15665812.32</v>
      </c>
      <c r="BZ7" s="17">
        <f t="shared" si="3"/>
        <v>20746205.670000002</v>
      </c>
    </row>
    <row r="8" spans="1:78" x14ac:dyDescent="0.25">
      <c r="A8" s="13" t="s">
        <v>52</v>
      </c>
      <c r="B8" s="65">
        <f>SUM(B22+B41+B56+B59+B61+B66+B68+B69+B87)</f>
        <v>4879.4576999999999</v>
      </c>
      <c r="C8" s="17">
        <f t="shared" ref="C8:BN8" si="4">SUM(C22+C41+C56+C59+C61+C66+C68+C69+C87)</f>
        <v>17467893.93</v>
      </c>
      <c r="D8" s="17">
        <f t="shared" si="4"/>
        <v>59.936</v>
      </c>
      <c r="E8" s="17">
        <f t="shared" si="4"/>
        <v>300309.2</v>
      </c>
      <c r="F8" s="17">
        <f t="shared" si="4"/>
        <v>415.67</v>
      </c>
      <c r="G8" s="17">
        <f t="shared" si="4"/>
        <v>2273068.1</v>
      </c>
      <c r="H8" s="17">
        <f t="shared" si="4"/>
        <v>2769.9649999999997</v>
      </c>
      <c r="I8" s="17">
        <f t="shared" si="4"/>
        <v>11973239.550000001</v>
      </c>
      <c r="J8" s="17">
        <f t="shared" si="4"/>
        <v>1633.8867</v>
      </c>
      <c r="K8" s="17">
        <f t="shared" si="4"/>
        <v>2921277.0799999996</v>
      </c>
      <c r="L8" s="17">
        <f t="shared" si="4"/>
        <v>218.81399999999999</v>
      </c>
      <c r="M8" s="17">
        <f t="shared" si="4"/>
        <v>783923.9</v>
      </c>
      <c r="N8" s="17">
        <f t="shared" si="4"/>
        <v>66.018000000000001</v>
      </c>
      <c r="O8" s="17">
        <f t="shared" si="4"/>
        <v>124453.18</v>
      </c>
      <c r="P8" s="17">
        <f t="shared" si="4"/>
        <v>18.292999999999999</v>
      </c>
      <c r="Q8" s="17">
        <f t="shared" si="4"/>
        <v>29295.62</v>
      </c>
      <c r="R8" s="17">
        <f t="shared" si="4"/>
        <v>44.225000000000001</v>
      </c>
      <c r="S8" s="17">
        <f t="shared" si="4"/>
        <v>91107.56</v>
      </c>
      <c r="T8" s="17">
        <f t="shared" si="4"/>
        <v>3.5</v>
      </c>
      <c r="U8" s="17">
        <f t="shared" si="4"/>
        <v>4050</v>
      </c>
      <c r="V8" s="17">
        <f t="shared" si="4"/>
        <v>1349.0547000000001</v>
      </c>
      <c r="W8" s="17">
        <f t="shared" si="4"/>
        <v>2012900</v>
      </c>
      <c r="X8" s="17">
        <f t="shared" si="4"/>
        <v>226.92169999999999</v>
      </c>
      <c r="Y8" s="17">
        <f t="shared" si="4"/>
        <v>903550.5</v>
      </c>
      <c r="Z8" s="17">
        <f t="shared" si="4"/>
        <v>370.73629999999997</v>
      </c>
      <c r="AA8" s="17">
        <f t="shared" si="4"/>
        <v>765853.17</v>
      </c>
      <c r="AB8" s="17">
        <f t="shared" si="4"/>
        <v>3632.6876999999999</v>
      </c>
      <c r="AC8" s="17">
        <f t="shared" si="4"/>
        <v>14760818.199999999</v>
      </c>
      <c r="AD8" s="17">
        <f t="shared" si="4"/>
        <v>3.14</v>
      </c>
      <c r="AE8" s="17">
        <f t="shared" si="4"/>
        <v>35112</v>
      </c>
      <c r="AF8" s="17">
        <f t="shared" si="4"/>
        <v>14.116999999999999</v>
      </c>
      <c r="AG8" s="17">
        <f t="shared" si="4"/>
        <v>2715</v>
      </c>
      <c r="AH8" s="17">
        <f t="shared" si="4"/>
        <v>145</v>
      </c>
      <c r="AI8" s="17">
        <f t="shared" si="4"/>
        <v>418080.33999999997</v>
      </c>
      <c r="AJ8" s="17">
        <f t="shared" si="4"/>
        <v>1203</v>
      </c>
      <c r="AK8" s="17">
        <f t="shared" si="4"/>
        <v>706046.49</v>
      </c>
      <c r="AL8" s="17">
        <f t="shared" si="4"/>
        <v>1034</v>
      </c>
      <c r="AM8" s="17">
        <f t="shared" si="4"/>
        <v>16</v>
      </c>
      <c r="AN8" s="17">
        <f t="shared" si="4"/>
        <v>264767</v>
      </c>
      <c r="AO8" s="17">
        <f t="shared" si="4"/>
        <v>1184</v>
      </c>
      <c r="AP8" s="17">
        <f t="shared" si="4"/>
        <v>13794.8</v>
      </c>
      <c r="AQ8" s="17">
        <f t="shared" si="4"/>
        <v>1119</v>
      </c>
      <c r="AR8" s="17">
        <f t="shared" si="4"/>
        <v>13059.4</v>
      </c>
      <c r="AS8" s="17">
        <f t="shared" si="4"/>
        <v>65</v>
      </c>
      <c r="AT8" s="17">
        <f t="shared" si="4"/>
        <v>735.4</v>
      </c>
      <c r="AU8" s="17">
        <f t="shared" si="4"/>
        <v>12</v>
      </c>
      <c r="AV8" s="17">
        <f t="shared" si="4"/>
        <v>135</v>
      </c>
      <c r="AW8" s="17">
        <f t="shared" si="4"/>
        <v>502</v>
      </c>
      <c r="AX8" s="17">
        <f t="shared" si="4"/>
        <v>11604.380000000001</v>
      </c>
      <c r="AY8" s="17">
        <f t="shared" si="4"/>
        <v>16</v>
      </c>
      <c r="AZ8" s="17">
        <f t="shared" si="4"/>
        <v>398</v>
      </c>
      <c r="BA8" s="17">
        <f t="shared" si="4"/>
        <v>40</v>
      </c>
      <c r="BB8" s="17">
        <f t="shared" si="4"/>
        <v>4140</v>
      </c>
      <c r="BC8" s="17">
        <f t="shared" si="4"/>
        <v>797</v>
      </c>
      <c r="BD8" s="17">
        <f t="shared" si="4"/>
        <v>7396</v>
      </c>
      <c r="BE8" s="17">
        <f t="shared" si="4"/>
        <v>23310.1</v>
      </c>
      <c r="BF8" s="17">
        <f t="shared" si="4"/>
        <v>1740</v>
      </c>
      <c r="BG8" s="17">
        <f t="shared" si="4"/>
        <v>4350</v>
      </c>
      <c r="BH8" s="17">
        <f t="shared" si="4"/>
        <v>94</v>
      </c>
      <c r="BI8" s="17">
        <f t="shared" si="4"/>
        <v>74</v>
      </c>
      <c r="BJ8" s="17">
        <f t="shared" si="4"/>
        <v>16</v>
      </c>
      <c r="BK8" s="17">
        <f t="shared" si="4"/>
        <v>33</v>
      </c>
      <c r="BL8" s="17">
        <f t="shared" si="4"/>
        <v>3077422.03</v>
      </c>
      <c r="BM8" s="17">
        <f t="shared" si="4"/>
        <v>2730734.65</v>
      </c>
      <c r="BN8" s="17">
        <f t="shared" si="4"/>
        <v>3433834.96</v>
      </c>
      <c r="BO8" s="17">
        <f t="shared" ref="BO8:BZ8" si="5">SUM(BO22+BO41+BO56+BO59+BO61+BO66+BO68+BO69+BO87)</f>
        <v>2022291.67</v>
      </c>
      <c r="BP8" s="17">
        <f t="shared" si="5"/>
        <v>1884942.49</v>
      </c>
      <c r="BQ8" s="17">
        <f t="shared" si="5"/>
        <v>1878841.35</v>
      </c>
      <c r="BR8" s="17">
        <f t="shared" si="5"/>
        <v>7918835.8800000008</v>
      </c>
      <c r="BS8" s="17">
        <f t="shared" si="5"/>
        <v>4005309.8799999994</v>
      </c>
      <c r="BT8" s="17">
        <f t="shared" si="5"/>
        <v>6938692</v>
      </c>
      <c r="BU8" s="17">
        <f t="shared" si="5"/>
        <v>5577076.5200000005</v>
      </c>
      <c r="BV8" s="17">
        <f t="shared" si="5"/>
        <v>8227534.8899999997</v>
      </c>
      <c r="BW8" s="17">
        <f t="shared" si="5"/>
        <v>11369007.83</v>
      </c>
      <c r="BX8" s="17">
        <f t="shared" si="5"/>
        <v>18595626.100000001</v>
      </c>
      <c r="BY8" s="17">
        <f t="shared" si="5"/>
        <v>16848521.91</v>
      </c>
      <c r="BZ8" s="17">
        <f t="shared" si="5"/>
        <v>23620376.140000001</v>
      </c>
    </row>
    <row r="9" spans="1:78" x14ac:dyDescent="0.25">
      <c r="A9" s="13" t="s">
        <v>55</v>
      </c>
      <c r="B9" s="65">
        <f>SUM(B43+B48+B58+B60+B84+B85+B93)</f>
        <v>6187.5550999999996</v>
      </c>
      <c r="C9" s="17">
        <f t="shared" ref="C9:BN9" si="6">SUM(C43+C48+C58+C60+C84+C85+C93)</f>
        <v>22726483.310000002</v>
      </c>
      <c r="D9" s="17">
        <f t="shared" si="6"/>
        <v>148.63999999999999</v>
      </c>
      <c r="E9" s="17">
        <f t="shared" si="6"/>
        <v>927957</v>
      </c>
      <c r="F9" s="17">
        <f t="shared" si="6"/>
        <v>379.03000000000003</v>
      </c>
      <c r="G9" s="17">
        <f t="shared" si="6"/>
        <v>2220559</v>
      </c>
      <c r="H9" s="17">
        <f t="shared" si="6"/>
        <v>3071.9538000000007</v>
      </c>
      <c r="I9" s="17">
        <f t="shared" si="6"/>
        <v>14849817.069999998</v>
      </c>
      <c r="J9" s="17">
        <f t="shared" si="6"/>
        <v>2587.9313000000002</v>
      </c>
      <c r="K9" s="17">
        <f t="shared" si="6"/>
        <v>4728150.24</v>
      </c>
      <c r="L9" s="17">
        <f t="shared" si="6"/>
        <v>96.800299999999979</v>
      </c>
      <c r="M9" s="17">
        <f t="shared" si="6"/>
        <v>315529</v>
      </c>
      <c r="N9" s="17">
        <f t="shared" si="6"/>
        <v>59.760000000000005</v>
      </c>
      <c r="O9" s="17">
        <f t="shared" si="6"/>
        <v>142375</v>
      </c>
      <c r="P9" s="17">
        <f t="shared" si="6"/>
        <v>19.8</v>
      </c>
      <c r="Q9" s="17">
        <f t="shared" si="6"/>
        <v>43825</v>
      </c>
      <c r="R9" s="17">
        <f t="shared" si="6"/>
        <v>29.15</v>
      </c>
      <c r="S9" s="17">
        <f t="shared" si="6"/>
        <v>79276</v>
      </c>
      <c r="T9" s="17">
        <f t="shared" si="6"/>
        <v>10.81</v>
      </c>
      <c r="U9" s="17">
        <f t="shared" si="6"/>
        <v>19274</v>
      </c>
      <c r="V9" s="17">
        <f t="shared" si="6"/>
        <v>2431.3710000000001</v>
      </c>
      <c r="W9" s="17">
        <f t="shared" si="6"/>
        <v>4270246.24</v>
      </c>
      <c r="X9" s="17">
        <f t="shared" si="6"/>
        <v>629.154</v>
      </c>
      <c r="Y9" s="17">
        <f t="shared" si="6"/>
        <v>1165115.7000000002</v>
      </c>
      <c r="Z9" s="17">
        <f t="shared" si="6"/>
        <v>669.45589999999993</v>
      </c>
      <c r="AA9" s="17">
        <f t="shared" si="6"/>
        <v>1283502.3900000001</v>
      </c>
      <c r="AB9" s="17">
        <f t="shared" si="6"/>
        <v>4737.7124999999996</v>
      </c>
      <c r="AC9" s="17">
        <f t="shared" si="6"/>
        <v>19852835.949999999</v>
      </c>
      <c r="AD9" s="17">
        <f t="shared" si="6"/>
        <v>5.84</v>
      </c>
      <c r="AE9" s="17">
        <f t="shared" si="6"/>
        <v>1158345</v>
      </c>
      <c r="AF9" s="17">
        <f t="shared" si="6"/>
        <v>36.549999999999997</v>
      </c>
      <c r="AG9" s="17">
        <f t="shared" si="6"/>
        <v>43847.75</v>
      </c>
      <c r="AH9" s="17">
        <f t="shared" si="6"/>
        <v>201</v>
      </c>
      <c r="AI9" s="17">
        <f t="shared" si="6"/>
        <v>573483.1</v>
      </c>
      <c r="AJ9" s="17">
        <f t="shared" si="6"/>
        <v>1305</v>
      </c>
      <c r="AK9" s="17">
        <f t="shared" si="6"/>
        <v>801343.86900000006</v>
      </c>
      <c r="AL9" s="17">
        <f t="shared" si="6"/>
        <v>3792.2</v>
      </c>
      <c r="AM9" s="17">
        <f t="shared" si="6"/>
        <v>26</v>
      </c>
      <c r="AN9" s="17">
        <f t="shared" si="6"/>
        <v>93469</v>
      </c>
      <c r="AO9" s="17">
        <f t="shared" si="6"/>
        <v>634</v>
      </c>
      <c r="AP9" s="17">
        <f t="shared" si="6"/>
        <v>9370</v>
      </c>
      <c r="AQ9" s="17">
        <f t="shared" si="6"/>
        <v>594</v>
      </c>
      <c r="AR9" s="17">
        <f t="shared" si="6"/>
        <v>8003</v>
      </c>
      <c r="AS9" s="17">
        <f t="shared" si="6"/>
        <v>40</v>
      </c>
      <c r="AT9" s="17">
        <f t="shared" si="6"/>
        <v>1367</v>
      </c>
      <c r="AU9" s="17">
        <f t="shared" si="6"/>
        <v>6</v>
      </c>
      <c r="AV9" s="17">
        <f t="shared" si="6"/>
        <v>49</v>
      </c>
      <c r="AW9" s="17">
        <f t="shared" si="6"/>
        <v>273</v>
      </c>
      <c r="AX9" s="17">
        <f t="shared" si="6"/>
        <v>5648.6</v>
      </c>
      <c r="AY9" s="17">
        <f t="shared" si="6"/>
        <v>8</v>
      </c>
      <c r="AZ9" s="17">
        <f t="shared" si="6"/>
        <v>365</v>
      </c>
      <c r="BA9" s="17">
        <f t="shared" si="6"/>
        <v>17</v>
      </c>
      <c r="BB9" s="17">
        <f t="shared" si="6"/>
        <v>3281</v>
      </c>
      <c r="BC9" s="17">
        <f t="shared" si="6"/>
        <v>573</v>
      </c>
      <c r="BD9" s="17">
        <f t="shared" si="6"/>
        <v>3769</v>
      </c>
      <c r="BE9" s="17">
        <f t="shared" si="6"/>
        <v>6708</v>
      </c>
      <c r="BF9" s="17">
        <f t="shared" si="6"/>
        <v>1147</v>
      </c>
      <c r="BG9" s="17">
        <f t="shared" si="6"/>
        <v>6777</v>
      </c>
      <c r="BH9" s="17">
        <f t="shared" si="6"/>
        <v>188</v>
      </c>
      <c r="BI9" s="17">
        <f t="shared" si="6"/>
        <v>126</v>
      </c>
      <c r="BJ9" s="17">
        <f t="shared" si="6"/>
        <v>38</v>
      </c>
      <c r="BK9" s="17">
        <f t="shared" si="6"/>
        <v>41</v>
      </c>
      <c r="BL9" s="17">
        <f t="shared" si="6"/>
        <v>2325251.08</v>
      </c>
      <c r="BM9" s="17">
        <f t="shared" si="6"/>
        <v>2685051.3000000003</v>
      </c>
      <c r="BN9" s="17">
        <f t="shared" si="6"/>
        <v>3313553.9300000006</v>
      </c>
      <c r="BO9" s="17">
        <f t="shared" ref="BO9:BZ9" si="7">SUM(BO43+BO48+BO58+BO60+BO84+BO85+BO93)</f>
        <v>818648.00999999989</v>
      </c>
      <c r="BP9" s="17">
        <f t="shared" si="7"/>
        <v>1248461.0399999998</v>
      </c>
      <c r="BQ9" s="17">
        <f t="shared" si="7"/>
        <v>1247259.0999999999</v>
      </c>
      <c r="BR9" s="17">
        <f t="shared" si="7"/>
        <v>4000075.13</v>
      </c>
      <c r="BS9" s="17">
        <f t="shared" si="7"/>
        <v>5483005.4199999999</v>
      </c>
      <c r="BT9" s="17">
        <f t="shared" si="7"/>
        <v>9221501.0600000005</v>
      </c>
      <c r="BU9" s="17">
        <f t="shared" si="7"/>
        <v>4695531.6700000009</v>
      </c>
      <c r="BV9" s="17">
        <f t="shared" si="7"/>
        <v>4881788.6099999994</v>
      </c>
      <c r="BW9" s="17">
        <f t="shared" si="7"/>
        <v>7198984.7200000007</v>
      </c>
      <c r="BX9" s="17">
        <f t="shared" si="7"/>
        <v>11839505.890000001</v>
      </c>
      <c r="BY9" s="17">
        <f t="shared" si="7"/>
        <v>14298306.370000001</v>
      </c>
      <c r="BZ9" s="17">
        <f t="shared" si="7"/>
        <v>20981298.809999999</v>
      </c>
    </row>
    <row r="10" spans="1:78" x14ac:dyDescent="0.25">
      <c r="A10" s="13" t="s">
        <v>56</v>
      </c>
      <c r="B10" s="65">
        <f>SUM(B23+B24+B31+B34+B46+B51+B64+B70+B71+B91+B94+B95+B96)</f>
        <v>6076.4326000000001</v>
      </c>
      <c r="C10" s="17">
        <f t="shared" ref="C10:BN10" si="8">SUM(C23+C24+C31+C34+C46+C51+C64+C70+C71+C91+C94+C95+C96)</f>
        <v>23172560.599999998</v>
      </c>
      <c r="D10" s="17">
        <f t="shared" si="8"/>
        <v>151.47499999999997</v>
      </c>
      <c r="E10" s="17">
        <f t="shared" si="8"/>
        <v>995319.2</v>
      </c>
      <c r="F10" s="17">
        <f t="shared" si="8"/>
        <v>595.48699999999997</v>
      </c>
      <c r="G10" s="17">
        <f t="shared" si="8"/>
        <v>2899919.8</v>
      </c>
      <c r="H10" s="17">
        <f t="shared" si="8"/>
        <v>3605.8940000000002</v>
      </c>
      <c r="I10" s="17">
        <f t="shared" si="8"/>
        <v>15440442.49</v>
      </c>
      <c r="J10" s="17">
        <f t="shared" si="8"/>
        <v>1723.5765999999999</v>
      </c>
      <c r="K10" s="17">
        <f t="shared" si="8"/>
        <v>3836879.1100000003</v>
      </c>
      <c r="L10" s="17">
        <f t="shared" si="8"/>
        <v>271.39699999999993</v>
      </c>
      <c r="M10" s="17">
        <f t="shared" si="8"/>
        <v>1054548</v>
      </c>
      <c r="N10" s="17">
        <f t="shared" si="8"/>
        <v>51.040999999999997</v>
      </c>
      <c r="O10" s="17">
        <f t="shared" si="8"/>
        <v>132097.5</v>
      </c>
      <c r="P10" s="17">
        <f t="shared" si="8"/>
        <v>23.242999999999999</v>
      </c>
      <c r="Q10" s="17">
        <f t="shared" si="8"/>
        <v>48043.5</v>
      </c>
      <c r="R10" s="17">
        <f t="shared" si="8"/>
        <v>23.231999999999996</v>
      </c>
      <c r="S10" s="17">
        <f t="shared" si="8"/>
        <v>74780</v>
      </c>
      <c r="T10" s="17">
        <f t="shared" si="8"/>
        <v>4.5659999999999998</v>
      </c>
      <c r="U10" s="17">
        <f t="shared" si="8"/>
        <v>9274</v>
      </c>
      <c r="V10" s="17">
        <f t="shared" si="8"/>
        <v>1401.1386</v>
      </c>
      <c r="W10" s="17">
        <f t="shared" si="8"/>
        <v>2650233.6100000003</v>
      </c>
      <c r="X10" s="17">
        <f t="shared" si="8"/>
        <v>149.57999999999998</v>
      </c>
      <c r="Y10" s="17">
        <f t="shared" si="8"/>
        <v>388513.23</v>
      </c>
      <c r="Z10" s="17">
        <f t="shared" si="8"/>
        <v>450.02760000000001</v>
      </c>
      <c r="AA10" s="17">
        <f t="shared" si="8"/>
        <v>962420.59999999986</v>
      </c>
      <c r="AB10" s="17">
        <f t="shared" si="8"/>
        <v>5098.5479999999989</v>
      </c>
      <c r="AC10" s="17">
        <f t="shared" si="8"/>
        <v>20508273.949999996</v>
      </c>
      <c r="AD10" s="17">
        <f t="shared" si="8"/>
        <v>6.66</v>
      </c>
      <c r="AE10" s="17">
        <f t="shared" si="8"/>
        <v>51003</v>
      </c>
      <c r="AF10" s="17">
        <f t="shared" si="8"/>
        <v>4.1300000000000008</v>
      </c>
      <c r="AG10" s="17">
        <f t="shared" si="8"/>
        <v>5506</v>
      </c>
      <c r="AH10" s="17">
        <f t="shared" si="8"/>
        <v>247</v>
      </c>
      <c r="AI10" s="17">
        <f t="shared" si="8"/>
        <v>609683</v>
      </c>
      <c r="AJ10" s="17">
        <f t="shared" si="8"/>
        <v>1451</v>
      </c>
      <c r="AK10" s="17">
        <f t="shared" si="8"/>
        <v>818309.39999999991</v>
      </c>
      <c r="AL10" s="17">
        <f t="shared" si="8"/>
        <v>1038</v>
      </c>
      <c r="AM10" s="17">
        <f t="shared" si="8"/>
        <v>14</v>
      </c>
      <c r="AN10" s="17">
        <f t="shared" si="8"/>
        <v>24018</v>
      </c>
      <c r="AO10" s="17">
        <f t="shared" si="8"/>
        <v>1513</v>
      </c>
      <c r="AP10" s="17">
        <f t="shared" si="8"/>
        <v>15013.849999999999</v>
      </c>
      <c r="AQ10" s="17">
        <f t="shared" si="8"/>
        <v>1428</v>
      </c>
      <c r="AR10" s="17">
        <f t="shared" si="8"/>
        <v>13461.85</v>
      </c>
      <c r="AS10" s="17">
        <f t="shared" si="8"/>
        <v>85</v>
      </c>
      <c r="AT10" s="17">
        <f t="shared" si="8"/>
        <v>1552</v>
      </c>
      <c r="AU10" s="17">
        <f t="shared" si="8"/>
        <v>29</v>
      </c>
      <c r="AV10" s="17">
        <f t="shared" si="8"/>
        <v>290</v>
      </c>
      <c r="AW10" s="17">
        <f t="shared" si="8"/>
        <v>501</v>
      </c>
      <c r="AX10" s="17">
        <f t="shared" si="8"/>
        <v>10232.200000000001</v>
      </c>
      <c r="AY10" s="17">
        <f t="shared" si="8"/>
        <v>10</v>
      </c>
      <c r="AZ10" s="17">
        <f t="shared" si="8"/>
        <v>294</v>
      </c>
      <c r="BA10" s="17">
        <f t="shared" si="8"/>
        <v>23</v>
      </c>
      <c r="BB10" s="17">
        <f t="shared" si="8"/>
        <v>2340</v>
      </c>
      <c r="BC10" s="17">
        <f t="shared" si="8"/>
        <v>1494</v>
      </c>
      <c r="BD10" s="17">
        <f t="shared" si="8"/>
        <v>8723</v>
      </c>
      <c r="BE10" s="17">
        <f t="shared" si="8"/>
        <v>46689</v>
      </c>
      <c r="BF10" s="17">
        <f t="shared" si="8"/>
        <v>238</v>
      </c>
      <c r="BG10" s="17">
        <f t="shared" si="8"/>
        <v>892</v>
      </c>
      <c r="BH10" s="17">
        <f t="shared" si="8"/>
        <v>249</v>
      </c>
      <c r="BI10" s="17">
        <f t="shared" si="8"/>
        <v>153</v>
      </c>
      <c r="BJ10" s="17">
        <f t="shared" si="8"/>
        <v>18</v>
      </c>
      <c r="BK10" s="17">
        <f t="shared" si="8"/>
        <v>27</v>
      </c>
      <c r="BL10" s="17">
        <f t="shared" si="8"/>
        <v>3892306.7399999998</v>
      </c>
      <c r="BM10" s="17">
        <f t="shared" si="8"/>
        <v>4004163.0799999991</v>
      </c>
      <c r="BN10" s="17">
        <f t="shared" si="8"/>
        <v>4786691.8600000003</v>
      </c>
      <c r="BO10" s="17">
        <f t="shared" ref="BO10:BZ10" si="9">SUM(BO23+BO24+BO31+BO34+BO46+BO51+BO64+BO70+BO71+BO91+BO94+BO95+BO96)</f>
        <v>1854328.0099999998</v>
      </c>
      <c r="BP10" s="17">
        <f t="shared" si="9"/>
        <v>2659488.1599999997</v>
      </c>
      <c r="BQ10" s="17">
        <f t="shared" si="9"/>
        <v>3364958.71</v>
      </c>
      <c r="BR10" s="17">
        <f t="shared" si="9"/>
        <v>3536338.7</v>
      </c>
      <c r="BS10" s="17">
        <f t="shared" si="9"/>
        <v>3840832.5999999996</v>
      </c>
      <c r="BT10" s="17">
        <f t="shared" si="9"/>
        <v>10026366.288000001</v>
      </c>
      <c r="BU10" s="17">
        <f t="shared" si="9"/>
        <v>4386588.82</v>
      </c>
      <c r="BV10" s="17">
        <f t="shared" si="9"/>
        <v>6502816.4499999993</v>
      </c>
      <c r="BW10" s="17">
        <f t="shared" si="9"/>
        <v>13282986.209999997</v>
      </c>
      <c r="BX10" s="17">
        <f t="shared" si="9"/>
        <v>13669562.269999998</v>
      </c>
      <c r="BY10" s="17">
        <f t="shared" si="9"/>
        <v>17007300.289999999</v>
      </c>
      <c r="BZ10" s="17">
        <f t="shared" si="9"/>
        <v>31461003.067999996</v>
      </c>
    </row>
    <row r="11" spans="1:78" x14ac:dyDescent="0.25">
      <c r="A11" s="13" t="s">
        <v>57</v>
      </c>
      <c r="B11" s="65">
        <f>SUM(B32+B33+B35+B47+B50+B53+B57+B73+B89+B90+B97)</f>
        <v>5427.7597900000001</v>
      </c>
      <c r="C11" s="17">
        <f t="shared" ref="C11:BN11" si="10">SUM(C32+C33+C35+C47+C50+C53+C57+C73+C89+C90+C97)</f>
        <v>21798883.170000002</v>
      </c>
      <c r="D11" s="17">
        <f t="shared" si="10"/>
        <v>148.41399999999999</v>
      </c>
      <c r="E11" s="17">
        <f t="shared" si="10"/>
        <v>1141934.32</v>
      </c>
      <c r="F11" s="17">
        <f t="shared" si="10"/>
        <v>645.3902700000001</v>
      </c>
      <c r="G11" s="17">
        <f t="shared" si="10"/>
        <v>3882120.7399999998</v>
      </c>
      <c r="H11" s="17">
        <f t="shared" si="10"/>
        <v>3231.7570000000005</v>
      </c>
      <c r="I11" s="17">
        <f t="shared" si="10"/>
        <v>14064366.74</v>
      </c>
      <c r="J11" s="17">
        <f t="shared" si="10"/>
        <v>1402.1985200000001</v>
      </c>
      <c r="K11" s="17">
        <f t="shared" si="10"/>
        <v>2710461.37</v>
      </c>
      <c r="L11" s="17">
        <f t="shared" si="10"/>
        <v>106.848</v>
      </c>
      <c r="M11" s="17">
        <f t="shared" si="10"/>
        <v>326275.64</v>
      </c>
      <c r="N11" s="17">
        <f t="shared" si="10"/>
        <v>186.714</v>
      </c>
      <c r="O11" s="17">
        <f t="shared" si="10"/>
        <v>420960</v>
      </c>
      <c r="P11" s="17">
        <f t="shared" si="10"/>
        <v>129.31099999999998</v>
      </c>
      <c r="Q11" s="17">
        <f t="shared" si="10"/>
        <v>277435</v>
      </c>
      <c r="R11" s="17">
        <f t="shared" si="10"/>
        <v>40.921000000000006</v>
      </c>
      <c r="S11" s="17">
        <f t="shared" si="10"/>
        <v>104896</v>
      </c>
      <c r="T11" s="17">
        <f t="shared" si="10"/>
        <v>16.481999999999999</v>
      </c>
      <c r="U11" s="17">
        <f t="shared" si="10"/>
        <v>38629</v>
      </c>
      <c r="V11" s="17">
        <f t="shared" si="10"/>
        <v>1108.63652</v>
      </c>
      <c r="W11" s="17">
        <f t="shared" si="10"/>
        <v>1963225.73</v>
      </c>
      <c r="X11" s="17">
        <f t="shared" si="10"/>
        <v>135.202</v>
      </c>
      <c r="Y11" s="17">
        <f t="shared" si="10"/>
        <v>412398.7</v>
      </c>
      <c r="Z11" s="17">
        <f t="shared" si="10"/>
        <v>353.18450000000001</v>
      </c>
      <c r="AA11" s="17">
        <f t="shared" si="10"/>
        <v>810082.5</v>
      </c>
      <c r="AB11" s="17">
        <f t="shared" si="10"/>
        <v>4441.9377899999999</v>
      </c>
      <c r="AC11" s="17">
        <f t="shared" si="10"/>
        <v>18752886.989999998</v>
      </c>
      <c r="AD11" s="17">
        <f t="shared" si="10"/>
        <v>0</v>
      </c>
      <c r="AE11" s="17">
        <f t="shared" si="10"/>
        <v>0</v>
      </c>
      <c r="AF11" s="17">
        <f t="shared" si="10"/>
        <v>9.11</v>
      </c>
      <c r="AG11" s="17">
        <f t="shared" si="10"/>
        <v>3775.0299999999997</v>
      </c>
      <c r="AH11" s="17">
        <f t="shared" si="10"/>
        <v>167</v>
      </c>
      <c r="AI11" s="17">
        <f t="shared" si="10"/>
        <v>487430.25899999996</v>
      </c>
      <c r="AJ11" s="17">
        <f t="shared" si="10"/>
        <v>2866</v>
      </c>
      <c r="AK11" s="17">
        <f t="shared" si="10"/>
        <v>682829.67999999993</v>
      </c>
      <c r="AL11" s="17">
        <f t="shared" si="10"/>
        <v>2213</v>
      </c>
      <c r="AM11" s="17">
        <f t="shared" si="10"/>
        <v>56</v>
      </c>
      <c r="AN11" s="17">
        <f t="shared" si="10"/>
        <v>47021</v>
      </c>
      <c r="AO11" s="17">
        <f t="shared" si="10"/>
        <v>1715</v>
      </c>
      <c r="AP11" s="17">
        <f t="shared" si="10"/>
        <v>19506.800000000003</v>
      </c>
      <c r="AQ11" s="17">
        <f t="shared" si="10"/>
        <v>1550</v>
      </c>
      <c r="AR11" s="17">
        <f t="shared" si="10"/>
        <v>16342.5</v>
      </c>
      <c r="AS11" s="17">
        <f t="shared" si="10"/>
        <v>165</v>
      </c>
      <c r="AT11" s="17">
        <f t="shared" si="10"/>
        <v>3164.3</v>
      </c>
      <c r="AU11" s="17">
        <f t="shared" si="10"/>
        <v>12</v>
      </c>
      <c r="AV11" s="17">
        <f t="shared" si="10"/>
        <v>206</v>
      </c>
      <c r="AW11" s="17">
        <f t="shared" si="10"/>
        <v>636</v>
      </c>
      <c r="AX11" s="17">
        <f t="shared" si="10"/>
        <v>15372.220000000001</v>
      </c>
      <c r="AY11" s="17">
        <f t="shared" si="10"/>
        <v>34</v>
      </c>
      <c r="AZ11" s="17">
        <f t="shared" si="10"/>
        <v>1373</v>
      </c>
      <c r="BA11" s="17">
        <f t="shared" si="10"/>
        <v>43</v>
      </c>
      <c r="BB11" s="17">
        <f t="shared" si="10"/>
        <v>5112</v>
      </c>
      <c r="BC11" s="17">
        <f t="shared" si="10"/>
        <v>1814</v>
      </c>
      <c r="BD11" s="17">
        <f t="shared" si="10"/>
        <v>7231</v>
      </c>
      <c r="BE11" s="17">
        <f t="shared" si="10"/>
        <v>12916</v>
      </c>
      <c r="BF11" s="17">
        <f t="shared" si="10"/>
        <v>6073</v>
      </c>
      <c r="BG11" s="17">
        <f t="shared" si="10"/>
        <v>22183.5</v>
      </c>
      <c r="BH11" s="17">
        <f t="shared" si="10"/>
        <v>170</v>
      </c>
      <c r="BI11" s="17">
        <f t="shared" si="10"/>
        <v>112</v>
      </c>
      <c r="BJ11" s="17">
        <f t="shared" si="10"/>
        <v>43</v>
      </c>
      <c r="BK11" s="17">
        <f t="shared" si="10"/>
        <v>19</v>
      </c>
      <c r="BL11" s="17">
        <f t="shared" si="10"/>
        <v>3812394.3400000003</v>
      </c>
      <c r="BM11" s="17">
        <f t="shared" si="10"/>
        <v>4158815.11</v>
      </c>
      <c r="BN11" s="17">
        <f t="shared" si="10"/>
        <v>4143056.69</v>
      </c>
      <c r="BO11" s="17">
        <f t="shared" ref="BO11:BZ11" si="11">SUM(BO32+BO33+BO35+BO47+BO50+BO53+BO57+BO73+BO89+BO90+BO97)</f>
        <v>2373588.42</v>
      </c>
      <c r="BP11" s="17">
        <f t="shared" si="11"/>
        <v>2776651.65</v>
      </c>
      <c r="BQ11" s="17">
        <f t="shared" si="11"/>
        <v>2849864.75</v>
      </c>
      <c r="BR11" s="17">
        <f t="shared" si="11"/>
        <v>3833436.48</v>
      </c>
      <c r="BS11" s="17">
        <f t="shared" si="11"/>
        <v>3895961.6499999994</v>
      </c>
      <c r="BT11" s="17">
        <f t="shared" si="11"/>
        <v>8627641.3599999994</v>
      </c>
      <c r="BU11" s="17">
        <f t="shared" si="11"/>
        <v>6970975.0900000008</v>
      </c>
      <c r="BV11" s="17">
        <f t="shared" si="11"/>
        <v>8559435.3599999994</v>
      </c>
      <c r="BW11" s="17">
        <f t="shared" si="11"/>
        <v>18980341.459999997</v>
      </c>
      <c r="BX11" s="17">
        <f t="shared" si="11"/>
        <v>16990394.330000002</v>
      </c>
      <c r="BY11" s="17">
        <f t="shared" si="11"/>
        <v>19390863.770000003</v>
      </c>
      <c r="BZ11" s="17">
        <f t="shared" si="11"/>
        <v>34600904.260000005</v>
      </c>
    </row>
    <row r="12" spans="1:78" x14ac:dyDescent="0.25">
      <c r="A12" s="13" t="s">
        <v>58</v>
      </c>
      <c r="B12" s="65">
        <f>SUM(B25+B40+B42+B49+B54+B65+B67+B74+B78+B81+B82+B83+B92)</f>
        <v>4807.2049999999999</v>
      </c>
      <c r="C12" s="17">
        <f t="shared" ref="C12:BN12" si="12">SUM(C25+C40+C42+C49+C54+C65+C67+C74+C78+C81+C82+C83+C92)</f>
        <v>19130644.400000002</v>
      </c>
      <c r="D12" s="17">
        <f t="shared" si="12"/>
        <v>114.85</v>
      </c>
      <c r="E12" s="17">
        <f t="shared" si="12"/>
        <v>913221</v>
      </c>
      <c r="F12" s="17">
        <f t="shared" si="12"/>
        <v>440.68360000000001</v>
      </c>
      <c r="G12" s="17">
        <f t="shared" si="12"/>
        <v>2623468.3600000003</v>
      </c>
      <c r="H12" s="17">
        <f t="shared" si="12"/>
        <v>2532.366</v>
      </c>
      <c r="I12" s="17">
        <f t="shared" si="12"/>
        <v>11663205.050000001</v>
      </c>
      <c r="J12" s="17">
        <f t="shared" si="12"/>
        <v>1719.3054000000002</v>
      </c>
      <c r="K12" s="17">
        <f t="shared" si="12"/>
        <v>3930749.99</v>
      </c>
      <c r="L12" s="17">
        <f t="shared" si="12"/>
        <v>129.97900000000001</v>
      </c>
      <c r="M12" s="17">
        <f t="shared" si="12"/>
        <v>552063.19999999995</v>
      </c>
      <c r="N12" s="17">
        <f t="shared" si="12"/>
        <v>119.73199999999997</v>
      </c>
      <c r="O12" s="17">
        <f t="shared" si="12"/>
        <v>309698.70500000002</v>
      </c>
      <c r="P12" s="17">
        <f t="shared" si="12"/>
        <v>50.819999999999993</v>
      </c>
      <c r="Q12" s="17">
        <f t="shared" si="12"/>
        <v>132884</v>
      </c>
      <c r="R12" s="17">
        <f t="shared" si="12"/>
        <v>45.863000000000007</v>
      </c>
      <c r="S12" s="17">
        <f t="shared" si="12"/>
        <v>101664.705</v>
      </c>
      <c r="T12" s="17">
        <f t="shared" si="12"/>
        <v>23.048999999999999</v>
      </c>
      <c r="U12" s="17">
        <f t="shared" si="12"/>
        <v>75150</v>
      </c>
      <c r="V12" s="17">
        <f t="shared" si="12"/>
        <v>1469.5944</v>
      </c>
      <c r="W12" s="17">
        <f t="shared" si="12"/>
        <v>3068988.0850000004</v>
      </c>
      <c r="X12" s="17">
        <f t="shared" si="12"/>
        <v>104.67350000000002</v>
      </c>
      <c r="Y12" s="17">
        <f t="shared" si="12"/>
        <v>246630.5</v>
      </c>
      <c r="Z12" s="17">
        <f t="shared" si="12"/>
        <v>584.67879999999991</v>
      </c>
      <c r="AA12" s="17">
        <f t="shared" si="12"/>
        <v>1040822.4159999999</v>
      </c>
      <c r="AB12" s="17">
        <f t="shared" si="12"/>
        <v>3920.9252000000006</v>
      </c>
      <c r="AC12" s="17">
        <f t="shared" si="12"/>
        <v>17177153.884999998</v>
      </c>
      <c r="AD12" s="17">
        <f t="shared" si="12"/>
        <v>9.8000000000000007</v>
      </c>
      <c r="AE12" s="17">
        <f t="shared" si="12"/>
        <v>115980</v>
      </c>
      <c r="AF12" s="17">
        <f t="shared" si="12"/>
        <v>10.564000000000002</v>
      </c>
      <c r="AG12" s="17">
        <f t="shared" si="12"/>
        <v>14956</v>
      </c>
      <c r="AH12" s="17">
        <f t="shared" si="12"/>
        <v>192</v>
      </c>
      <c r="AI12" s="17">
        <f t="shared" si="12"/>
        <v>702087.12</v>
      </c>
      <c r="AJ12" s="17">
        <f t="shared" si="12"/>
        <v>1655</v>
      </c>
      <c r="AK12" s="17">
        <f t="shared" si="12"/>
        <v>981060.8600000001</v>
      </c>
      <c r="AL12" s="17">
        <f t="shared" si="12"/>
        <v>1580</v>
      </c>
      <c r="AM12" s="17">
        <f t="shared" si="12"/>
        <v>30</v>
      </c>
      <c r="AN12" s="17">
        <f t="shared" si="12"/>
        <v>173408</v>
      </c>
      <c r="AO12" s="17">
        <f t="shared" si="12"/>
        <v>1876</v>
      </c>
      <c r="AP12" s="17">
        <f t="shared" si="12"/>
        <v>19971.68</v>
      </c>
      <c r="AQ12" s="17">
        <f t="shared" si="12"/>
        <v>1749</v>
      </c>
      <c r="AR12" s="17">
        <f t="shared" si="12"/>
        <v>18358.18</v>
      </c>
      <c r="AS12" s="17">
        <f t="shared" si="12"/>
        <v>127</v>
      </c>
      <c r="AT12" s="17">
        <f t="shared" si="12"/>
        <v>1613.5</v>
      </c>
      <c r="AU12" s="17">
        <f t="shared" si="12"/>
        <v>21</v>
      </c>
      <c r="AV12" s="17">
        <f t="shared" si="12"/>
        <v>266.5</v>
      </c>
      <c r="AW12" s="17">
        <f t="shared" si="12"/>
        <v>1000</v>
      </c>
      <c r="AX12" s="17">
        <f t="shared" si="12"/>
        <v>17934.349999999999</v>
      </c>
      <c r="AY12" s="17">
        <f t="shared" si="12"/>
        <v>33</v>
      </c>
      <c r="AZ12" s="17">
        <f t="shared" si="12"/>
        <v>420</v>
      </c>
      <c r="BA12" s="17">
        <f t="shared" si="12"/>
        <v>14</v>
      </c>
      <c r="BB12" s="17">
        <f t="shared" si="12"/>
        <v>1670</v>
      </c>
      <c r="BC12" s="17">
        <f t="shared" si="12"/>
        <v>1691</v>
      </c>
      <c r="BD12" s="17">
        <f t="shared" si="12"/>
        <v>17895.599999999999</v>
      </c>
      <c r="BE12" s="17">
        <f t="shared" si="12"/>
        <v>38188.9</v>
      </c>
      <c r="BF12" s="17">
        <f t="shared" si="12"/>
        <v>1204</v>
      </c>
      <c r="BG12" s="17">
        <f t="shared" si="12"/>
        <v>5269</v>
      </c>
      <c r="BH12" s="17">
        <f t="shared" si="12"/>
        <v>125</v>
      </c>
      <c r="BI12" s="17">
        <f t="shared" si="12"/>
        <v>92</v>
      </c>
      <c r="BJ12" s="17">
        <f t="shared" si="12"/>
        <v>52</v>
      </c>
      <c r="BK12" s="17">
        <f t="shared" si="12"/>
        <v>69</v>
      </c>
      <c r="BL12" s="17">
        <f t="shared" si="12"/>
        <v>4092878.16</v>
      </c>
      <c r="BM12" s="17">
        <f t="shared" si="12"/>
        <v>4387047.72</v>
      </c>
      <c r="BN12" s="17">
        <f t="shared" si="12"/>
        <v>5424855.0299999993</v>
      </c>
      <c r="BO12" s="17">
        <f t="shared" ref="BO12:BZ12" si="13">SUM(BO25+BO40+BO42+BO49+BO54+BO65+BO67+BO74+BO78+BO81+BO82+BO83+BO92)</f>
        <v>2095330.89</v>
      </c>
      <c r="BP12" s="17">
        <f t="shared" si="13"/>
        <v>2724807.1999999997</v>
      </c>
      <c r="BQ12" s="17">
        <f t="shared" si="13"/>
        <v>2805313.05</v>
      </c>
      <c r="BR12" s="17">
        <f t="shared" si="13"/>
        <v>4332763.91</v>
      </c>
      <c r="BS12" s="17">
        <f t="shared" si="13"/>
        <v>5637884.2299999995</v>
      </c>
      <c r="BT12" s="17">
        <f t="shared" si="13"/>
        <v>8499964.3500000015</v>
      </c>
      <c r="BU12" s="17">
        <f t="shared" si="13"/>
        <v>5141024.17</v>
      </c>
      <c r="BV12" s="17">
        <f t="shared" si="13"/>
        <v>9070991.2400000002</v>
      </c>
      <c r="BW12" s="17">
        <f t="shared" si="13"/>
        <v>21086484.944000006</v>
      </c>
      <c r="BX12" s="17">
        <f t="shared" si="13"/>
        <v>15661997.130000003</v>
      </c>
      <c r="BY12" s="17">
        <f t="shared" si="13"/>
        <v>21820730.390000001</v>
      </c>
      <c r="BZ12" s="17">
        <f t="shared" si="13"/>
        <v>37816617.374000005</v>
      </c>
    </row>
    <row r="13" spans="1:78" x14ac:dyDescent="0.25">
      <c r="A13" s="13" t="s">
        <v>59</v>
      </c>
      <c r="B13" s="65">
        <f>SUM(B38+B44+B45+B55+B72+B79+B80+B86)</f>
        <v>4281.6197200000006</v>
      </c>
      <c r="C13" s="17">
        <f t="shared" ref="C13:BN13" si="14">SUM(C38+C44+C45+C55+C72+C79+C80+C86)</f>
        <v>17091724.779999997</v>
      </c>
      <c r="D13" s="17">
        <f t="shared" si="14"/>
        <v>171.744</v>
      </c>
      <c r="E13" s="17">
        <f t="shared" si="14"/>
        <v>1359346.94</v>
      </c>
      <c r="F13" s="17">
        <f t="shared" si="14"/>
        <v>459.30600000000004</v>
      </c>
      <c r="G13" s="17">
        <f t="shared" si="14"/>
        <v>2849584.1500000004</v>
      </c>
      <c r="H13" s="17">
        <f t="shared" si="14"/>
        <v>2038.8436200000003</v>
      </c>
      <c r="I13" s="17">
        <f t="shared" si="14"/>
        <v>9530135.6000000015</v>
      </c>
      <c r="J13" s="17">
        <f t="shared" si="14"/>
        <v>1611.7260999999999</v>
      </c>
      <c r="K13" s="17">
        <f t="shared" si="14"/>
        <v>3352658.09</v>
      </c>
      <c r="L13" s="17">
        <f t="shared" si="14"/>
        <v>68.915000000000006</v>
      </c>
      <c r="M13" s="17">
        <f t="shared" si="14"/>
        <v>296220.83</v>
      </c>
      <c r="N13" s="17">
        <f t="shared" si="14"/>
        <v>61.491999999999997</v>
      </c>
      <c r="O13" s="17">
        <f t="shared" si="14"/>
        <v>125116</v>
      </c>
      <c r="P13" s="17">
        <f t="shared" si="14"/>
        <v>17.61</v>
      </c>
      <c r="Q13" s="17">
        <f t="shared" si="14"/>
        <v>39048</v>
      </c>
      <c r="R13" s="17">
        <f t="shared" si="14"/>
        <v>17.013999999999999</v>
      </c>
      <c r="S13" s="17">
        <f t="shared" si="14"/>
        <v>35640</v>
      </c>
      <c r="T13" s="17">
        <f t="shared" si="14"/>
        <v>26.868000000000002</v>
      </c>
      <c r="U13" s="17">
        <f t="shared" si="14"/>
        <v>50428</v>
      </c>
      <c r="V13" s="17">
        <f t="shared" si="14"/>
        <v>1481.3190999999999</v>
      </c>
      <c r="W13" s="17">
        <f t="shared" si="14"/>
        <v>2931321.26</v>
      </c>
      <c r="X13" s="17">
        <f t="shared" si="14"/>
        <v>101.30000000000001</v>
      </c>
      <c r="Y13" s="17">
        <f t="shared" si="14"/>
        <v>225151.85</v>
      </c>
      <c r="Z13" s="17">
        <f t="shared" si="14"/>
        <v>509.6950999999998</v>
      </c>
      <c r="AA13" s="17">
        <f t="shared" si="14"/>
        <v>494544.4</v>
      </c>
      <c r="AB13" s="17">
        <f t="shared" si="14"/>
        <v>4397.4852999999994</v>
      </c>
      <c r="AC13" s="17">
        <f t="shared" si="14"/>
        <v>15718087.33</v>
      </c>
      <c r="AD13" s="17">
        <f t="shared" si="14"/>
        <v>33.799999999999997</v>
      </c>
      <c r="AE13" s="17">
        <f t="shared" si="14"/>
        <v>477920</v>
      </c>
      <c r="AF13" s="17">
        <f t="shared" si="14"/>
        <v>7.8900000000000006</v>
      </c>
      <c r="AG13" s="17">
        <f t="shared" si="14"/>
        <v>13474</v>
      </c>
      <c r="AH13" s="17">
        <f t="shared" si="14"/>
        <v>185</v>
      </c>
      <c r="AI13" s="17">
        <f t="shared" si="14"/>
        <v>420287.03</v>
      </c>
      <c r="AJ13" s="17">
        <f t="shared" si="14"/>
        <v>1140</v>
      </c>
      <c r="AK13" s="17">
        <f t="shared" si="14"/>
        <v>755329.59</v>
      </c>
      <c r="AL13" s="17">
        <f t="shared" si="14"/>
        <v>1830</v>
      </c>
      <c r="AM13" s="17">
        <f t="shared" si="14"/>
        <v>25</v>
      </c>
      <c r="AN13" s="17">
        <f t="shared" si="14"/>
        <v>22589.239999999998</v>
      </c>
      <c r="AO13" s="17">
        <f t="shared" si="14"/>
        <v>986</v>
      </c>
      <c r="AP13" s="17">
        <f t="shared" si="14"/>
        <v>11576.4</v>
      </c>
      <c r="AQ13" s="17">
        <f t="shared" si="14"/>
        <v>939</v>
      </c>
      <c r="AR13" s="17">
        <f t="shared" si="14"/>
        <v>10199.32</v>
      </c>
      <c r="AS13" s="17">
        <f t="shared" si="14"/>
        <v>47</v>
      </c>
      <c r="AT13" s="17">
        <f t="shared" si="14"/>
        <v>1377.08</v>
      </c>
      <c r="AU13" s="17">
        <f t="shared" si="14"/>
        <v>12</v>
      </c>
      <c r="AV13" s="17">
        <f t="shared" si="14"/>
        <v>104</v>
      </c>
      <c r="AW13" s="17">
        <f t="shared" si="14"/>
        <v>380</v>
      </c>
      <c r="AX13" s="17">
        <f t="shared" si="14"/>
        <v>9388.26</v>
      </c>
      <c r="AY13" s="17">
        <f t="shared" si="14"/>
        <v>10</v>
      </c>
      <c r="AZ13" s="17">
        <f t="shared" si="14"/>
        <v>1922</v>
      </c>
      <c r="BA13" s="17">
        <f t="shared" si="14"/>
        <v>28</v>
      </c>
      <c r="BB13" s="17">
        <f t="shared" si="14"/>
        <v>1577.44</v>
      </c>
      <c r="BC13" s="17">
        <f t="shared" si="14"/>
        <v>714</v>
      </c>
      <c r="BD13" s="17">
        <f t="shared" si="14"/>
        <v>10183</v>
      </c>
      <c r="BE13" s="17">
        <f t="shared" si="14"/>
        <v>20426.2</v>
      </c>
      <c r="BF13" s="17">
        <f t="shared" si="14"/>
        <v>1034</v>
      </c>
      <c r="BG13" s="17">
        <f t="shared" si="14"/>
        <v>3241</v>
      </c>
      <c r="BH13" s="17">
        <f t="shared" si="14"/>
        <v>111</v>
      </c>
      <c r="BI13" s="17">
        <f t="shared" si="14"/>
        <v>66</v>
      </c>
      <c r="BJ13" s="17">
        <f t="shared" si="14"/>
        <v>70</v>
      </c>
      <c r="BK13" s="17">
        <f t="shared" si="14"/>
        <v>29</v>
      </c>
      <c r="BL13" s="17">
        <f t="shared" si="14"/>
        <v>3436291.74</v>
      </c>
      <c r="BM13" s="17">
        <f t="shared" si="14"/>
        <v>4126152.52</v>
      </c>
      <c r="BN13" s="17">
        <f t="shared" si="14"/>
        <v>4618595.99</v>
      </c>
      <c r="BO13" s="17">
        <f t="shared" ref="BO13:BZ13" si="15">SUM(BO38+BO44+BO45+BO55+BO72+BO79+BO80+BO86)</f>
        <v>1722953.2700000003</v>
      </c>
      <c r="BP13" s="17">
        <f t="shared" si="15"/>
        <v>2766577.5199999996</v>
      </c>
      <c r="BQ13" s="17">
        <f t="shared" si="15"/>
        <v>3057670.94</v>
      </c>
      <c r="BR13" s="17">
        <f t="shared" si="15"/>
        <v>9541056.8300000001</v>
      </c>
      <c r="BS13" s="17">
        <f t="shared" si="15"/>
        <v>5043968.26</v>
      </c>
      <c r="BT13" s="17">
        <f t="shared" si="15"/>
        <v>9874023.4600000009</v>
      </c>
      <c r="BU13" s="17">
        <f t="shared" si="15"/>
        <v>3128926.0399999996</v>
      </c>
      <c r="BV13" s="17">
        <f t="shared" si="15"/>
        <v>4450068.5</v>
      </c>
      <c r="BW13" s="17">
        <f t="shared" si="15"/>
        <v>11843211.245999999</v>
      </c>
      <c r="BX13" s="17">
        <f t="shared" si="15"/>
        <v>17829227.880000003</v>
      </c>
      <c r="BY13" s="17">
        <f t="shared" si="15"/>
        <v>16386766.799999997</v>
      </c>
      <c r="BZ13" s="17">
        <f t="shared" si="15"/>
        <v>29393501.636</v>
      </c>
    </row>
    <row r="14" spans="1:78" s="8" customFormat="1" x14ac:dyDescent="0.25">
      <c r="A14" s="19" t="s">
        <v>137</v>
      </c>
      <c r="B14" s="18">
        <f>SUM(B6:B13)</f>
        <v>39670.542500545453</v>
      </c>
      <c r="C14" s="18">
        <f t="shared" ref="C14:Q14" si="16">SUM(C6:C13)</f>
        <v>153714769.079</v>
      </c>
      <c r="D14" s="18">
        <f t="shared" si="16"/>
        <v>900.52600000000007</v>
      </c>
      <c r="E14" s="18">
        <f t="shared" si="16"/>
        <v>6734645.6600000001</v>
      </c>
      <c r="F14" s="18">
        <f t="shared" si="16"/>
        <v>3504.7653700000001</v>
      </c>
      <c r="G14" s="18">
        <f t="shared" si="16"/>
        <v>21147740.829999998</v>
      </c>
      <c r="H14" s="18">
        <f t="shared" si="16"/>
        <v>20863.324010545453</v>
      </c>
      <c r="I14" s="18">
        <f t="shared" si="16"/>
        <v>96272313.752999991</v>
      </c>
      <c r="J14" s="18">
        <f t="shared" si="16"/>
        <v>14401.92712</v>
      </c>
      <c r="K14" s="18">
        <f t="shared" si="16"/>
        <v>29560068.835999999</v>
      </c>
      <c r="L14" s="18">
        <f t="shared" si="16"/>
        <v>1122.4558</v>
      </c>
      <c r="M14" s="18">
        <f t="shared" si="16"/>
        <v>4433716.91</v>
      </c>
      <c r="N14" s="18">
        <f t="shared" si="16"/>
        <v>747.8599999999999</v>
      </c>
      <c r="O14" s="18">
        <f t="shared" si="16"/>
        <v>1747755.5350000001</v>
      </c>
      <c r="P14" s="18">
        <f t="shared" si="16"/>
        <v>322.66199999999998</v>
      </c>
      <c r="Q14" s="18">
        <f t="shared" si="16"/>
        <v>721441.62</v>
      </c>
      <c r="R14" s="18">
        <f>SUM(R6:R13)</f>
        <v>313.19300000000004</v>
      </c>
      <c r="S14" s="18">
        <f t="shared" ref="S14" si="17">SUM(S6:S13)</f>
        <v>773105.91499999992</v>
      </c>
      <c r="T14" s="18">
        <f t="shared" ref="T14" si="18">SUM(T6:T13)</f>
        <v>112.005</v>
      </c>
      <c r="U14" s="18">
        <f t="shared" ref="U14" si="19">SUM(U6:U13)</f>
        <v>253208</v>
      </c>
      <c r="V14" s="18">
        <f t="shared" ref="V14" si="20">SUM(V6:V13)</f>
        <v>12531.61132</v>
      </c>
      <c r="W14" s="18">
        <f t="shared" ref="W14" si="21">SUM(W6:W13)</f>
        <v>23378596.391000003</v>
      </c>
      <c r="X14" s="18">
        <f t="shared" ref="X14" si="22">SUM(X6:X13)</f>
        <v>2206.7082</v>
      </c>
      <c r="Y14" s="18">
        <f t="shared" ref="Y14" si="23">SUM(Y6:Y13)</f>
        <v>5942147.1200000001</v>
      </c>
      <c r="Z14" s="18">
        <f t="shared" ref="Z14" si="24">SUM(Z6:Z13)</f>
        <v>3713.5371999999998</v>
      </c>
      <c r="AA14" s="18">
        <f t="shared" ref="AA14" si="25">SUM(AA6:AA13)</f>
        <v>6946842.1100000003</v>
      </c>
      <c r="AB14" s="18">
        <f t="shared" ref="AB14" si="26">SUM(AB6:AB13)</f>
        <v>32382.34549</v>
      </c>
      <c r="AC14" s="18">
        <f t="shared" ref="AC14" si="27">SUM(AC6:AC13)</f>
        <v>134091859.15499999</v>
      </c>
      <c r="AD14" s="18">
        <f t="shared" ref="AD14" si="28">SUM(AD6:AD13)</f>
        <v>129.08999999999997</v>
      </c>
      <c r="AE14" s="18">
        <f>SUM(AE6:AE13)</f>
        <v>2971997</v>
      </c>
      <c r="AF14" s="18">
        <f t="shared" ref="AF14" si="29">SUM(AF6:AF13)</f>
        <v>118.62599999999999</v>
      </c>
      <c r="AG14" s="18">
        <f t="shared" ref="AG14" si="30">SUM(AG6:AG13)</f>
        <v>165907.28</v>
      </c>
      <c r="AH14" s="18">
        <f t="shared" ref="AH14" si="31">SUM(AH6:AH13)</f>
        <v>1393</v>
      </c>
      <c r="AI14" s="18">
        <f t="shared" ref="AI14" si="32">SUM(AI6:AI13)</f>
        <v>3729120.8490000004</v>
      </c>
      <c r="AJ14" s="18">
        <f t="shared" ref="AJ14" si="33">SUM(AJ6:AJ13)</f>
        <v>13246</v>
      </c>
      <c r="AK14" s="18">
        <f t="shared" ref="AK14" si="34">SUM(AK6:AK13)</f>
        <v>6671394.2560000001</v>
      </c>
      <c r="AL14" s="18">
        <f t="shared" ref="AL14" si="35">SUM(AL6:AL13)</f>
        <v>17334.2</v>
      </c>
      <c r="AM14" s="18">
        <f t="shared" ref="AM14" si="36">SUM(AM6:AM13)</f>
        <v>198</v>
      </c>
      <c r="AN14" s="18">
        <f t="shared" ref="AN14" si="37">SUM(AN6:AN13)</f>
        <v>651519.24</v>
      </c>
      <c r="AO14" s="18">
        <f t="shared" ref="AO14" si="38">SUM(AO6:AO13)</f>
        <v>8625</v>
      </c>
      <c r="AP14" s="18">
        <f t="shared" ref="AP14" si="39">SUM(AP6:AP13)</f>
        <v>111144.12999999998</v>
      </c>
      <c r="AQ14" s="18">
        <f t="shared" ref="AQ14" si="40">SUM(AQ6:AQ13)</f>
        <v>8068</v>
      </c>
      <c r="AR14" s="18">
        <f t="shared" ref="AR14" si="41">SUM(AR6:AR13)</f>
        <v>98741.25</v>
      </c>
      <c r="AS14" s="18">
        <f>SUM(AS6:AS13)</f>
        <v>557</v>
      </c>
      <c r="AT14" s="18">
        <f t="shared" ref="AT14" si="42">SUM(AT6:AT13)</f>
        <v>12402.88</v>
      </c>
      <c r="AU14" s="18">
        <f t="shared" ref="AU14" si="43">SUM(AU6:AU13)</f>
        <v>99</v>
      </c>
      <c r="AV14" s="18">
        <f t="shared" ref="AV14" si="44">SUM(AV6:AV13)</f>
        <v>1133.5</v>
      </c>
      <c r="AW14" s="18">
        <f t="shared" ref="AW14" si="45">SUM(AW6:AW13)</f>
        <v>3540</v>
      </c>
      <c r="AX14" s="18">
        <f t="shared" ref="AX14" si="46">SUM(AX6:AX13)</f>
        <v>90250.01</v>
      </c>
      <c r="AY14" s="18">
        <f t="shared" ref="AY14" si="47">SUM(AY6:AY13)</f>
        <v>121</v>
      </c>
      <c r="AZ14" s="18">
        <f t="shared" ref="AZ14" si="48">SUM(AZ6:AZ13)</f>
        <v>5901.68</v>
      </c>
      <c r="BA14" s="18">
        <f t="shared" ref="BA14" si="49">SUM(BA6:BA13)</f>
        <v>200</v>
      </c>
      <c r="BB14" s="18">
        <f t="shared" ref="BB14" si="50">SUM(BB6:BB13)</f>
        <v>32407.439999999999</v>
      </c>
      <c r="BC14" s="18">
        <f t="shared" ref="BC14" si="51">SUM(BC6:BC13)</f>
        <v>7407</v>
      </c>
      <c r="BD14" s="18">
        <f t="shared" ref="BD14" si="52">SUM(BD6:BD13)</f>
        <v>63003.5</v>
      </c>
      <c r="BE14" s="18">
        <f t="shared" ref="BE14" si="53">SUM(BE6:BE13)</f>
        <v>154886.64000000001</v>
      </c>
      <c r="BF14" s="18">
        <f t="shared" ref="BF14" si="54">SUM(BF6:BF13)</f>
        <v>16087</v>
      </c>
      <c r="BG14" s="18">
        <f>SUM(BG6:BG13)</f>
        <v>48800.5</v>
      </c>
      <c r="BH14" s="18">
        <f t="shared" ref="BH14" si="55">SUM(BH6:BH13)</f>
        <v>1075</v>
      </c>
      <c r="BI14" s="18">
        <f t="shared" ref="BI14" si="56">SUM(BI6:BI13)</f>
        <v>713</v>
      </c>
      <c r="BJ14" s="18">
        <f t="shared" ref="BJ14" si="57">SUM(BJ6:BJ13)</f>
        <v>463</v>
      </c>
      <c r="BK14" s="18">
        <f t="shared" ref="BK14" si="58">SUM(BK6:BK13)</f>
        <v>297</v>
      </c>
      <c r="BL14" s="18">
        <f t="shared" ref="BL14" si="59">SUM(BL6:BL13)</f>
        <v>27085000.399999999</v>
      </c>
      <c r="BM14" s="18">
        <f t="shared" ref="BM14" si="60">SUM(BM6:BM13)</f>
        <v>28360772.759999998</v>
      </c>
      <c r="BN14" s="18">
        <f t="shared" ref="BN14" si="61">SUM(BN6:BN13)</f>
        <v>32681206.200000003</v>
      </c>
      <c r="BO14" s="18">
        <f t="shared" ref="BO14" si="62">SUM(BO6:BO13)</f>
        <v>14726809.789999999</v>
      </c>
      <c r="BP14" s="18">
        <f t="shared" ref="BP14" si="63">SUM(BP6:BP13)</f>
        <v>19097130.390000001</v>
      </c>
      <c r="BQ14" s="18">
        <f t="shared" ref="BQ14" si="64">SUM(BQ6:BQ13)</f>
        <v>20725038.470000003</v>
      </c>
      <c r="BR14" s="18">
        <f t="shared" ref="BR14" si="65">SUM(BR6:BR13)</f>
        <v>45208663.729999997</v>
      </c>
      <c r="BS14" s="18">
        <f>SUM(BS6:BS13)</f>
        <v>44976724.519999996</v>
      </c>
      <c r="BT14" s="18">
        <f t="shared" ref="BT14" si="66">SUM(BT6:BT13)</f>
        <v>75127390.997999996</v>
      </c>
      <c r="BU14" s="18">
        <f t="shared" ref="BU14" si="67">SUM(BU6:BU13)</f>
        <v>37335842.299999997</v>
      </c>
      <c r="BV14" s="18">
        <f t="shared" ref="BV14" si="68">SUM(BV6:BV13)</f>
        <v>54810731.009999998</v>
      </c>
      <c r="BW14" s="18">
        <f t="shared" ref="BW14" si="69">SUM(BW6:BW13)</f>
        <v>103813521.25999999</v>
      </c>
      <c r="BX14" s="18">
        <f t="shared" ref="BX14" si="70">SUM(BX6:BX13)</f>
        <v>124356316.22</v>
      </c>
      <c r="BY14" s="18">
        <f t="shared" ref="BY14" si="71">SUM(BY6:BY13)</f>
        <v>147245358.68000001</v>
      </c>
      <c r="BZ14" s="18">
        <f t="shared" ref="BZ14" si="72">SUM(BZ6:BZ13)</f>
        <v>232347156.928</v>
      </c>
    </row>
    <row r="15" spans="1:78" s="8" customFormat="1" x14ac:dyDescent="0.25">
      <c r="A15" s="20"/>
      <c r="B15" s="21"/>
      <c r="C15" s="21"/>
      <c r="D15" s="21"/>
      <c r="E15" s="21"/>
      <c r="F15" s="21"/>
      <c r="G15" s="21"/>
      <c r="H15" s="21"/>
      <c r="I15" s="21"/>
      <c r="J15" s="18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</row>
    <row r="17" spans="1:78" x14ac:dyDescent="0.25">
      <c r="A17" s="51"/>
      <c r="B17" s="53" t="s">
        <v>0</v>
      </c>
      <c r="C17" s="54"/>
      <c r="D17" s="36" t="s">
        <v>1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60"/>
    </row>
    <row r="18" spans="1:78" x14ac:dyDescent="0.25">
      <c r="A18" s="52"/>
      <c r="B18" s="55"/>
      <c r="C18" s="56"/>
      <c r="D18" s="61" t="s">
        <v>2</v>
      </c>
      <c r="E18" s="62"/>
      <c r="F18" s="61" t="s">
        <v>3</v>
      </c>
      <c r="G18" s="62"/>
      <c r="H18" s="61" t="s">
        <v>4</v>
      </c>
      <c r="I18" s="62"/>
      <c r="J18" s="61" t="s">
        <v>5</v>
      </c>
      <c r="K18" s="62"/>
      <c r="L18" s="36" t="s">
        <v>6</v>
      </c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60"/>
      <c r="BL18" s="31" t="s">
        <v>7</v>
      </c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x14ac:dyDescent="0.25">
      <c r="A19" s="52"/>
      <c r="B19" s="55"/>
      <c r="C19" s="56"/>
      <c r="D19" s="63"/>
      <c r="E19" s="64"/>
      <c r="F19" s="63"/>
      <c r="G19" s="64"/>
      <c r="H19" s="63"/>
      <c r="I19" s="64"/>
      <c r="J19" s="63"/>
      <c r="K19" s="64"/>
      <c r="L19" s="32" t="s">
        <v>8</v>
      </c>
      <c r="M19" s="33"/>
      <c r="N19" s="32" t="s">
        <v>9</v>
      </c>
      <c r="O19" s="33"/>
      <c r="P19" s="36" t="s">
        <v>10</v>
      </c>
      <c r="Q19" s="37"/>
      <c r="R19" s="37"/>
      <c r="S19" s="37"/>
      <c r="T19" s="37"/>
      <c r="U19" s="38"/>
      <c r="V19" s="32" t="s">
        <v>11</v>
      </c>
      <c r="W19" s="33"/>
      <c r="X19" s="39" t="s">
        <v>12</v>
      </c>
      <c r="Y19" s="39"/>
      <c r="Z19" s="39"/>
      <c r="AA19" s="39"/>
      <c r="AB19" s="39"/>
      <c r="AC19" s="39"/>
      <c r="AD19" s="40" t="s">
        <v>12</v>
      </c>
      <c r="AE19" s="40"/>
      <c r="AF19" s="40" t="s">
        <v>13</v>
      </c>
      <c r="AG19" s="40"/>
      <c r="AH19" s="23" t="s">
        <v>14</v>
      </c>
      <c r="AI19" s="24"/>
      <c r="AJ19" s="23" t="s">
        <v>15</v>
      </c>
      <c r="AK19" s="24"/>
      <c r="AL19" s="44" t="s">
        <v>16</v>
      </c>
      <c r="AM19" s="23" t="s">
        <v>17</v>
      </c>
      <c r="AN19" s="24"/>
      <c r="AO19" s="23" t="s">
        <v>18</v>
      </c>
      <c r="AP19" s="24"/>
      <c r="AQ19" s="31" t="s">
        <v>19</v>
      </c>
      <c r="AR19" s="46"/>
      <c r="AS19" s="46"/>
      <c r="AT19" s="47"/>
      <c r="AU19" s="23" t="s">
        <v>20</v>
      </c>
      <c r="AV19" s="24"/>
      <c r="AW19" s="23" t="s">
        <v>21</v>
      </c>
      <c r="AX19" s="24"/>
      <c r="AY19" s="28" t="s">
        <v>22</v>
      </c>
      <c r="AZ19" s="50"/>
      <c r="BA19" s="23" t="s">
        <v>23</v>
      </c>
      <c r="BB19" s="24"/>
      <c r="BC19" s="44" t="s">
        <v>24</v>
      </c>
      <c r="BD19" s="23" t="s">
        <v>25</v>
      </c>
      <c r="BE19" s="24"/>
      <c r="BF19" s="23" t="s">
        <v>26</v>
      </c>
      <c r="BG19" s="24"/>
      <c r="BH19" s="44" t="s">
        <v>27</v>
      </c>
      <c r="BI19" s="7" t="s">
        <v>28</v>
      </c>
      <c r="BJ19" s="44" t="s">
        <v>29</v>
      </c>
      <c r="BK19" s="44" t="s">
        <v>30</v>
      </c>
      <c r="BL19" s="23" t="s">
        <v>31</v>
      </c>
      <c r="BM19" s="27"/>
      <c r="BN19" s="24"/>
      <c r="BO19" s="23" t="s">
        <v>32</v>
      </c>
      <c r="BP19" s="27"/>
      <c r="BQ19" s="24"/>
      <c r="BR19" s="23" t="s">
        <v>33</v>
      </c>
      <c r="BS19" s="27"/>
      <c r="BT19" s="24"/>
      <c r="BU19" s="23" t="s">
        <v>34</v>
      </c>
      <c r="BV19" s="27"/>
      <c r="BW19" s="24"/>
      <c r="BX19" s="28" t="s">
        <v>35</v>
      </c>
      <c r="BY19" s="29"/>
      <c r="BZ19" s="30"/>
    </row>
    <row r="20" spans="1:78" ht="45.75" customHeight="1" x14ac:dyDescent="0.25">
      <c r="A20" s="52"/>
      <c r="B20" s="57"/>
      <c r="C20" s="58"/>
      <c r="D20" s="63"/>
      <c r="E20" s="64"/>
      <c r="F20" s="63"/>
      <c r="G20" s="64"/>
      <c r="H20" s="63"/>
      <c r="I20" s="64"/>
      <c r="J20" s="63"/>
      <c r="K20" s="64"/>
      <c r="L20" s="34"/>
      <c r="M20" s="35"/>
      <c r="N20" s="34"/>
      <c r="O20" s="35"/>
      <c r="P20" s="25" t="s">
        <v>36</v>
      </c>
      <c r="Q20" s="26"/>
      <c r="R20" s="25" t="s">
        <v>37</v>
      </c>
      <c r="S20" s="26"/>
      <c r="T20" s="25" t="s">
        <v>38</v>
      </c>
      <c r="U20" s="26"/>
      <c r="V20" s="34"/>
      <c r="W20" s="35"/>
      <c r="X20" s="22" t="s">
        <v>39</v>
      </c>
      <c r="Y20" s="22"/>
      <c r="Z20" s="22" t="s">
        <v>40</v>
      </c>
      <c r="AA20" s="22"/>
      <c r="AB20" s="22" t="s">
        <v>41</v>
      </c>
      <c r="AC20" s="22"/>
      <c r="AD20" s="41" t="s">
        <v>42</v>
      </c>
      <c r="AE20" s="41"/>
      <c r="AF20" s="41"/>
      <c r="AG20" s="41"/>
      <c r="AH20" s="42"/>
      <c r="AI20" s="43"/>
      <c r="AJ20" s="42"/>
      <c r="AK20" s="43"/>
      <c r="AL20" s="45"/>
      <c r="AM20" s="42"/>
      <c r="AN20" s="43"/>
      <c r="AO20" s="42"/>
      <c r="AP20" s="43"/>
      <c r="AQ20" s="23" t="s">
        <v>43</v>
      </c>
      <c r="AR20" s="24"/>
      <c r="AS20" s="23" t="s">
        <v>44</v>
      </c>
      <c r="AT20" s="24"/>
      <c r="AU20" s="42"/>
      <c r="AV20" s="43"/>
      <c r="AW20" s="42"/>
      <c r="AX20" s="43"/>
      <c r="AY20" s="42" t="s">
        <v>45</v>
      </c>
      <c r="AZ20" s="49"/>
      <c r="BA20" s="42"/>
      <c r="BB20" s="43"/>
      <c r="BC20" s="48"/>
      <c r="BD20" s="42"/>
      <c r="BE20" s="43"/>
      <c r="BF20" s="42"/>
      <c r="BG20" s="43"/>
      <c r="BH20" s="48"/>
      <c r="BI20" s="6" t="s">
        <v>46</v>
      </c>
      <c r="BJ20" s="48"/>
      <c r="BK20" s="48"/>
      <c r="BL20" s="3">
        <v>2016</v>
      </c>
      <c r="BM20" s="3">
        <v>2017</v>
      </c>
      <c r="BN20" s="3">
        <v>2018</v>
      </c>
      <c r="BO20" s="3">
        <v>2016</v>
      </c>
      <c r="BP20" s="3">
        <v>2017</v>
      </c>
      <c r="BQ20" s="3">
        <v>2018</v>
      </c>
      <c r="BR20" s="3">
        <v>2016</v>
      </c>
      <c r="BS20" s="3">
        <v>2017</v>
      </c>
      <c r="BT20" s="3">
        <v>2018</v>
      </c>
      <c r="BU20" s="3">
        <v>2016</v>
      </c>
      <c r="BV20" s="3">
        <v>2017</v>
      </c>
      <c r="BW20" s="3">
        <v>2018</v>
      </c>
      <c r="BX20" s="3">
        <v>2016</v>
      </c>
      <c r="BY20" s="3">
        <v>2017</v>
      </c>
      <c r="BZ20" s="3">
        <v>2018</v>
      </c>
    </row>
    <row r="21" spans="1:78" ht="17.25" customHeight="1" x14ac:dyDescent="0.25">
      <c r="A21" s="10" t="s">
        <v>83</v>
      </c>
      <c r="B21" s="4" t="s">
        <v>47</v>
      </c>
      <c r="C21" s="5" t="s">
        <v>48</v>
      </c>
      <c r="D21" s="5" t="s">
        <v>47</v>
      </c>
      <c r="E21" s="5" t="s">
        <v>48</v>
      </c>
      <c r="F21" s="5" t="s">
        <v>47</v>
      </c>
      <c r="G21" s="5" t="s">
        <v>48</v>
      </c>
      <c r="H21" s="5" t="s">
        <v>47</v>
      </c>
      <c r="I21" s="5" t="s">
        <v>48</v>
      </c>
      <c r="J21" s="5" t="s">
        <v>47</v>
      </c>
      <c r="K21" s="5" t="s">
        <v>48</v>
      </c>
      <c r="L21" s="5" t="s">
        <v>47</v>
      </c>
      <c r="M21" s="5" t="s">
        <v>48</v>
      </c>
      <c r="N21" s="5" t="s">
        <v>47</v>
      </c>
      <c r="O21" s="5" t="s">
        <v>48</v>
      </c>
      <c r="P21" s="5" t="s">
        <v>47</v>
      </c>
      <c r="Q21" s="5" t="s">
        <v>48</v>
      </c>
      <c r="R21" s="5" t="s">
        <v>47</v>
      </c>
      <c r="S21" s="5" t="s">
        <v>48</v>
      </c>
      <c r="T21" s="5" t="s">
        <v>47</v>
      </c>
      <c r="U21" s="5" t="s">
        <v>48</v>
      </c>
      <c r="V21" s="5" t="s">
        <v>47</v>
      </c>
      <c r="W21" s="5" t="s">
        <v>48</v>
      </c>
      <c r="X21" s="5" t="s">
        <v>47</v>
      </c>
      <c r="Y21" s="5" t="s">
        <v>48</v>
      </c>
      <c r="Z21" s="5" t="s">
        <v>47</v>
      </c>
      <c r="AA21" s="5" t="s">
        <v>48</v>
      </c>
      <c r="AB21" s="5" t="s">
        <v>47</v>
      </c>
      <c r="AC21" s="5" t="s">
        <v>48</v>
      </c>
      <c r="AD21" s="5" t="s">
        <v>47</v>
      </c>
      <c r="AE21" s="5" t="s">
        <v>48</v>
      </c>
      <c r="AF21" s="5" t="s">
        <v>47</v>
      </c>
      <c r="AG21" s="5" t="s">
        <v>48</v>
      </c>
      <c r="AH21" s="5" t="s">
        <v>49</v>
      </c>
      <c r="AI21" s="5" t="s">
        <v>48</v>
      </c>
      <c r="AJ21" s="5" t="s">
        <v>49</v>
      </c>
      <c r="AK21" s="5" t="s">
        <v>48</v>
      </c>
      <c r="AL21" s="5" t="s">
        <v>49</v>
      </c>
      <c r="AM21" s="5" t="s">
        <v>49</v>
      </c>
      <c r="AN21" s="5" t="s">
        <v>48</v>
      </c>
      <c r="AO21" s="5" t="s">
        <v>49</v>
      </c>
      <c r="AP21" s="5" t="s">
        <v>50</v>
      </c>
      <c r="AQ21" s="5" t="s">
        <v>49</v>
      </c>
      <c r="AR21" s="5" t="s">
        <v>50</v>
      </c>
      <c r="AS21" s="5" t="s">
        <v>49</v>
      </c>
      <c r="AT21" s="5" t="s">
        <v>50</v>
      </c>
      <c r="AU21" s="5" t="s">
        <v>49</v>
      </c>
      <c r="AV21" s="5" t="s">
        <v>50</v>
      </c>
      <c r="AW21" s="5" t="s">
        <v>49</v>
      </c>
      <c r="AX21" s="5" t="s">
        <v>48</v>
      </c>
      <c r="AY21" s="5" t="s">
        <v>49</v>
      </c>
      <c r="AZ21" s="5" t="s">
        <v>48</v>
      </c>
      <c r="BA21" s="5" t="s">
        <v>49</v>
      </c>
      <c r="BB21" s="5" t="s">
        <v>48</v>
      </c>
      <c r="BC21" s="5" t="s">
        <v>49</v>
      </c>
      <c r="BD21" s="5" t="s">
        <v>50</v>
      </c>
      <c r="BE21" s="5" t="s">
        <v>48</v>
      </c>
      <c r="BF21" s="5" t="s">
        <v>50</v>
      </c>
      <c r="BG21" s="5" t="s">
        <v>48</v>
      </c>
      <c r="BH21" s="5" t="s">
        <v>49</v>
      </c>
      <c r="BI21" s="5" t="s">
        <v>49</v>
      </c>
      <c r="BJ21" s="5" t="s">
        <v>49</v>
      </c>
      <c r="BK21" s="5" t="s">
        <v>49</v>
      </c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5" customHeight="1" x14ac:dyDescent="0.25">
      <c r="A22" s="13" t="s">
        <v>60</v>
      </c>
      <c r="B22" s="17">
        <f>SUM(D22+F22+H22+J22)</f>
        <v>311.3997</v>
      </c>
      <c r="C22" s="17">
        <f>SUM(E22+G22+I22+K22)</f>
        <v>1033996.7</v>
      </c>
      <c r="D22" s="17">
        <v>4.18</v>
      </c>
      <c r="E22" s="17">
        <v>10494</v>
      </c>
      <c r="F22" s="17">
        <v>5.94</v>
      </c>
      <c r="G22" s="17">
        <v>32719.5</v>
      </c>
      <c r="H22" s="17">
        <v>206.77</v>
      </c>
      <c r="I22" s="17">
        <v>834204</v>
      </c>
      <c r="J22" s="17">
        <f>SUM(L22+N22+V22)</f>
        <v>94.509699999999995</v>
      </c>
      <c r="K22" s="17">
        <f>SUM(M22+O22+W22)</f>
        <v>156579.20000000001</v>
      </c>
      <c r="L22" s="17">
        <v>10.73</v>
      </c>
      <c r="M22" s="17">
        <v>36990</v>
      </c>
      <c r="N22" s="17">
        <f>SUM(P22+R22+T22)</f>
        <v>0</v>
      </c>
      <c r="O22" s="17">
        <f>SUM(Q22+S22+U22)</f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83.779699999999991</v>
      </c>
      <c r="W22" s="17">
        <v>119589.2</v>
      </c>
      <c r="X22" s="17">
        <v>12.71</v>
      </c>
      <c r="Y22" s="17">
        <v>22684.5</v>
      </c>
      <c r="Z22" s="17">
        <v>15.948700000000001</v>
      </c>
      <c r="AA22" s="17">
        <v>28755.7</v>
      </c>
      <c r="AB22" s="17">
        <v>279.33600000000007</v>
      </c>
      <c r="AC22" s="17">
        <v>975000.5</v>
      </c>
      <c r="AD22" s="17">
        <v>0</v>
      </c>
      <c r="AE22" s="17">
        <v>0</v>
      </c>
      <c r="AF22" s="17">
        <v>0</v>
      </c>
      <c r="AG22" s="17">
        <v>0</v>
      </c>
      <c r="AH22" s="17">
        <v>14</v>
      </c>
      <c r="AI22" s="17">
        <v>33807</v>
      </c>
      <c r="AJ22" s="17">
        <v>50</v>
      </c>
      <c r="AK22" s="17">
        <v>31708</v>
      </c>
      <c r="AL22" s="17">
        <v>47</v>
      </c>
      <c r="AM22" s="17">
        <v>1</v>
      </c>
      <c r="AN22" s="17">
        <v>510</v>
      </c>
      <c r="AO22" s="17">
        <f>SUM(AQ22+AS22)</f>
        <v>93</v>
      </c>
      <c r="AP22" s="17">
        <f>SUM(AR22+AT22)</f>
        <v>853</v>
      </c>
      <c r="AQ22" s="17">
        <v>92</v>
      </c>
      <c r="AR22" s="17">
        <v>847</v>
      </c>
      <c r="AS22" s="17">
        <v>1</v>
      </c>
      <c r="AT22" s="17">
        <v>6</v>
      </c>
      <c r="AU22" s="17">
        <v>1</v>
      </c>
      <c r="AV22" s="17">
        <v>13</v>
      </c>
      <c r="AW22" s="17">
        <v>48</v>
      </c>
      <c r="AX22" s="17">
        <v>640</v>
      </c>
      <c r="AY22" s="17">
        <v>2</v>
      </c>
      <c r="AZ22" s="17">
        <v>20</v>
      </c>
      <c r="BA22" s="17">
        <v>0</v>
      </c>
      <c r="BB22" s="17">
        <v>0</v>
      </c>
      <c r="BC22" s="17">
        <v>14</v>
      </c>
      <c r="BD22" s="17">
        <v>940</v>
      </c>
      <c r="BE22" s="17">
        <v>1688</v>
      </c>
      <c r="BF22" s="17">
        <v>0</v>
      </c>
      <c r="BG22" s="17">
        <v>0</v>
      </c>
      <c r="BH22" s="17">
        <v>11</v>
      </c>
      <c r="BI22" s="17">
        <v>9</v>
      </c>
      <c r="BJ22" s="17">
        <v>0</v>
      </c>
      <c r="BK22" s="17">
        <v>3</v>
      </c>
      <c r="BL22" s="17">
        <v>232970.65000000002</v>
      </c>
      <c r="BM22" s="17">
        <v>323935.61000000004</v>
      </c>
      <c r="BN22" s="17">
        <v>188587.05</v>
      </c>
      <c r="BO22" s="17">
        <v>54160.959999999999</v>
      </c>
      <c r="BP22" s="17">
        <v>91347.4</v>
      </c>
      <c r="BQ22" s="17">
        <v>88342.52</v>
      </c>
      <c r="BR22" s="17">
        <v>112165.26000000001</v>
      </c>
      <c r="BS22" s="17">
        <v>193924.8</v>
      </c>
      <c r="BT22" s="17">
        <v>334329.58999999997</v>
      </c>
      <c r="BU22" s="17">
        <v>16530.28</v>
      </c>
      <c r="BV22" s="17">
        <v>216175.25999999998</v>
      </c>
      <c r="BW22" s="17">
        <v>481964.62</v>
      </c>
      <c r="BX22" s="17">
        <f>SUM(BL22+BO22+BR22+BU22)</f>
        <v>415827.15</v>
      </c>
      <c r="BY22" s="17">
        <f>SUM(BM22+BP22+BS22+BV22)</f>
        <v>825383.07000000007</v>
      </c>
      <c r="BZ22" s="17">
        <f>SUM(BN22+BQ22+BT22+BW22)</f>
        <v>1093223.7799999998</v>
      </c>
    </row>
    <row r="23" spans="1:78" ht="15" customHeight="1" x14ac:dyDescent="0.25">
      <c r="A23" s="13" t="s">
        <v>61</v>
      </c>
      <c r="B23" s="17">
        <f t="shared" ref="B23:B86" si="73">SUM(D23+F23+H23+J23)</f>
        <v>707.98799999999983</v>
      </c>
      <c r="C23" s="17">
        <f t="shared" ref="C23:C87" si="74">SUM(E23+G23+I23+K23)</f>
        <v>2703212.6</v>
      </c>
      <c r="D23" s="17">
        <v>48.55</v>
      </c>
      <c r="E23" s="17">
        <v>396388</v>
      </c>
      <c r="F23" s="17">
        <v>118.27000000000001</v>
      </c>
      <c r="G23" s="17">
        <v>650797</v>
      </c>
      <c r="H23" s="17">
        <v>288.57799999999997</v>
      </c>
      <c r="I23" s="17">
        <v>1061947.6000000001</v>
      </c>
      <c r="J23" s="17">
        <f t="shared" ref="J23:J86" si="75">SUM(L23+N23+V23)</f>
        <v>252.58999999999992</v>
      </c>
      <c r="K23" s="17">
        <f t="shared" ref="K23:K86" si="76">SUM(M23+O23+W23)</f>
        <v>594080</v>
      </c>
      <c r="L23" s="17">
        <v>10.542999999999999</v>
      </c>
      <c r="M23" s="17">
        <v>35411</v>
      </c>
      <c r="N23" s="17">
        <f t="shared" ref="N23:N86" si="77">SUM(P23+R23+T23)</f>
        <v>5.68</v>
      </c>
      <c r="O23" s="17">
        <f t="shared" ref="O23:O88" si="78">SUM(Q23+S23+U23)</f>
        <v>31040</v>
      </c>
      <c r="P23" s="17">
        <v>0</v>
      </c>
      <c r="Q23" s="17">
        <v>0</v>
      </c>
      <c r="R23" s="17">
        <v>5.6</v>
      </c>
      <c r="S23" s="17">
        <v>30600</v>
      </c>
      <c r="T23" s="17">
        <v>0.08</v>
      </c>
      <c r="U23" s="17">
        <v>440</v>
      </c>
      <c r="V23" s="17">
        <v>236.36699999999993</v>
      </c>
      <c r="W23" s="17">
        <v>527629</v>
      </c>
      <c r="X23" s="17">
        <v>11.195</v>
      </c>
      <c r="Y23" s="17">
        <v>35520</v>
      </c>
      <c r="Z23" s="17">
        <v>75.62</v>
      </c>
      <c r="AA23" s="17">
        <v>203671</v>
      </c>
      <c r="AB23" s="17">
        <v>590.83200000000022</v>
      </c>
      <c r="AC23" s="17">
        <v>2365386.6</v>
      </c>
      <c r="AD23" s="17">
        <v>1.66</v>
      </c>
      <c r="AE23" s="17">
        <v>23282</v>
      </c>
      <c r="AF23" s="17">
        <v>0.26</v>
      </c>
      <c r="AG23" s="17">
        <v>390</v>
      </c>
      <c r="AH23" s="17">
        <v>31</v>
      </c>
      <c r="AI23" s="17">
        <v>112254</v>
      </c>
      <c r="AJ23" s="17">
        <v>110</v>
      </c>
      <c r="AK23" s="17">
        <v>227411.94</v>
      </c>
      <c r="AL23" s="17">
        <v>60</v>
      </c>
      <c r="AM23" s="17">
        <v>0</v>
      </c>
      <c r="AN23" s="17">
        <v>0</v>
      </c>
      <c r="AO23" s="17">
        <f t="shared" ref="AO23:AO86" si="79">SUM(AQ23+AS23)</f>
        <v>163</v>
      </c>
      <c r="AP23" s="17">
        <f t="shared" ref="AP23:AP86" si="80">SUM(AR23+AT23)</f>
        <v>1748.25</v>
      </c>
      <c r="AQ23" s="17">
        <v>155</v>
      </c>
      <c r="AR23" s="17">
        <v>1501.25</v>
      </c>
      <c r="AS23" s="17">
        <v>8</v>
      </c>
      <c r="AT23" s="17">
        <v>247</v>
      </c>
      <c r="AU23" s="17">
        <v>2</v>
      </c>
      <c r="AV23" s="17">
        <v>54</v>
      </c>
      <c r="AW23" s="17">
        <v>55</v>
      </c>
      <c r="AX23" s="17">
        <v>1286.3</v>
      </c>
      <c r="AY23" s="17">
        <v>0</v>
      </c>
      <c r="AZ23" s="17">
        <v>0</v>
      </c>
      <c r="BA23" s="17">
        <v>5</v>
      </c>
      <c r="BB23" s="17">
        <v>528</v>
      </c>
      <c r="BC23" s="17">
        <v>81</v>
      </c>
      <c r="BD23" s="17">
        <v>1304</v>
      </c>
      <c r="BE23" s="17">
        <v>7597</v>
      </c>
      <c r="BF23" s="17">
        <v>238</v>
      </c>
      <c r="BG23" s="17">
        <v>892</v>
      </c>
      <c r="BH23" s="17">
        <v>16</v>
      </c>
      <c r="BI23" s="17">
        <v>7</v>
      </c>
      <c r="BJ23" s="17">
        <v>6</v>
      </c>
      <c r="BK23" s="17">
        <v>2</v>
      </c>
      <c r="BL23" s="17">
        <v>1218715.2599999998</v>
      </c>
      <c r="BM23" s="17">
        <v>1130290.3399999999</v>
      </c>
      <c r="BN23" s="17">
        <v>1427112.3099999998</v>
      </c>
      <c r="BO23" s="17">
        <v>705327.39999999991</v>
      </c>
      <c r="BP23" s="17">
        <v>997506.28</v>
      </c>
      <c r="BQ23" s="17">
        <v>1042714.2599999999</v>
      </c>
      <c r="BR23" s="17">
        <v>165760.15</v>
      </c>
      <c r="BS23" s="17">
        <v>210495.8</v>
      </c>
      <c r="BT23" s="17">
        <v>1910077.07</v>
      </c>
      <c r="BU23" s="17">
        <v>457073.72000000003</v>
      </c>
      <c r="BV23" s="17">
        <v>520171.49</v>
      </c>
      <c r="BW23" s="17">
        <v>1040995.58</v>
      </c>
      <c r="BX23" s="17">
        <f t="shared" ref="BX23:BX86" si="81">SUM(BL23+BO23+BR23+BU23)</f>
        <v>2546876.5299999998</v>
      </c>
      <c r="BY23" s="17">
        <f t="shared" ref="BY23:BY86" si="82">SUM(BM23+BP23+BS23+BV23)</f>
        <v>2858463.91</v>
      </c>
      <c r="BZ23" s="17">
        <f t="shared" ref="BZ23:BZ86" si="83">SUM(BN23+BQ23+BT23+BW23)</f>
        <v>5420899.2199999997</v>
      </c>
    </row>
    <row r="24" spans="1:78" x14ac:dyDescent="0.25">
      <c r="A24" s="13" t="s">
        <v>62</v>
      </c>
      <c r="B24" s="17">
        <f t="shared" si="73"/>
        <v>241.93700000000001</v>
      </c>
      <c r="C24" s="17">
        <f t="shared" si="74"/>
        <v>707502</v>
      </c>
      <c r="D24" s="17">
        <v>6.266</v>
      </c>
      <c r="E24" s="17">
        <v>34597</v>
      </c>
      <c r="F24" s="17">
        <v>46.033000000000001</v>
      </c>
      <c r="G24" s="17">
        <v>198064</v>
      </c>
      <c r="H24" s="17">
        <v>108.93900000000001</v>
      </c>
      <c r="I24" s="17">
        <v>337122</v>
      </c>
      <c r="J24" s="17">
        <f t="shared" si="75"/>
        <v>80.699000000000012</v>
      </c>
      <c r="K24" s="17">
        <f t="shared" si="76"/>
        <v>137719</v>
      </c>
      <c r="L24" s="17">
        <v>3.06</v>
      </c>
      <c r="M24" s="17">
        <v>10243</v>
      </c>
      <c r="N24" s="17">
        <f t="shared" si="77"/>
        <v>0</v>
      </c>
      <c r="O24" s="17">
        <f t="shared" si="78"/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77.63900000000001</v>
      </c>
      <c r="W24" s="17">
        <v>127476</v>
      </c>
      <c r="X24" s="17">
        <v>1.9950000000000001</v>
      </c>
      <c r="Y24" s="17">
        <v>4995</v>
      </c>
      <c r="Z24" s="17">
        <v>18.369999999999997</v>
      </c>
      <c r="AA24" s="17">
        <v>64790</v>
      </c>
      <c r="AB24" s="17">
        <v>217.732</v>
      </c>
      <c r="AC24" s="17">
        <v>627095</v>
      </c>
      <c r="AD24" s="17">
        <v>0</v>
      </c>
      <c r="AE24" s="17">
        <v>0</v>
      </c>
      <c r="AF24" s="17">
        <v>0</v>
      </c>
      <c r="AG24" s="17">
        <v>0</v>
      </c>
      <c r="AH24" s="17">
        <v>8</v>
      </c>
      <c r="AI24" s="17">
        <v>6380</v>
      </c>
      <c r="AJ24" s="17">
        <v>46</v>
      </c>
      <c r="AK24" s="17">
        <v>12636</v>
      </c>
      <c r="AL24" s="17">
        <v>0</v>
      </c>
      <c r="AM24" s="17">
        <v>2</v>
      </c>
      <c r="AN24" s="17">
        <v>400</v>
      </c>
      <c r="AO24" s="17">
        <f t="shared" si="79"/>
        <v>44</v>
      </c>
      <c r="AP24" s="17">
        <f t="shared" si="80"/>
        <v>308</v>
      </c>
      <c r="AQ24" s="17">
        <v>43</v>
      </c>
      <c r="AR24" s="17">
        <v>298</v>
      </c>
      <c r="AS24" s="17">
        <v>1</v>
      </c>
      <c r="AT24" s="17">
        <v>10</v>
      </c>
      <c r="AU24" s="17">
        <v>3</v>
      </c>
      <c r="AV24" s="17">
        <v>28</v>
      </c>
      <c r="AW24" s="17">
        <v>6</v>
      </c>
      <c r="AX24" s="17">
        <v>96</v>
      </c>
      <c r="AY24" s="17">
        <v>0</v>
      </c>
      <c r="AZ24" s="17">
        <v>0</v>
      </c>
      <c r="BA24" s="17">
        <v>0</v>
      </c>
      <c r="BB24" s="17">
        <v>0</v>
      </c>
      <c r="BC24" s="17">
        <v>75</v>
      </c>
      <c r="BD24" s="17">
        <v>3342</v>
      </c>
      <c r="BE24" s="17">
        <v>8451</v>
      </c>
      <c r="BF24" s="17">
        <v>0</v>
      </c>
      <c r="BG24" s="17">
        <v>0</v>
      </c>
      <c r="BH24" s="17">
        <v>1</v>
      </c>
      <c r="BI24" s="17">
        <v>1</v>
      </c>
      <c r="BJ24" s="17">
        <v>0</v>
      </c>
      <c r="BK24" s="17">
        <v>2</v>
      </c>
      <c r="BL24" s="17">
        <v>154392</v>
      </c>
      <c r="BM24" s="17">
        <v>161937.79999999999</v>
      </c>
      <c r="BN24" s="17">
        <v>262455.45</v>
      </c>
      <c r="BO24" s="17">
        <v>113148.29</v>
      </c>
      <c r="BP24" s="17">
        <v>140961.60999999999</v>
      </c>
      <c r="BQ24" s="17">
        <v>146182.07999999999</v>
      </c>
      <c r="BR24" s="17">
        <v>27171.019999999997</v>
      </c>
      <c r="BS24" s="17">
        <v>43062.400000000001</v>
      </c>
      <c r="BT24" s="17">
        <v>34968</v>
      </c>
      <c r="BU24" s="17">
        <v>5000</v>
      </c>
      <c r="BV24" s="17">
        <v>48062.29</v>
      </c>
      <c r="BW24" s="17">
        <v>8564.17</v>
      </c>
      <c r="BX24" s="17">
        <f t="shared" si="81"/>
        <v>299711.31</v>
      </c>
      <c r="BY24" s="17">
        <f t="shared" si="82"/>
        <v>394024.1</v>
      </c>
      <c r="BZ24" s="17">
        <f t="shared" si="83"/>
        <v>452169.7</v>
      </c>
    </row>
    <row r="25" spans="1:78" x14ac:dyDescent="0.25">
      <c r="A25" s="13" t="s">
        <v>63</v>
      </c>
      <c r="B25" s="17">
        <f t="shared" si="73"/>
        <v>424.80049999999994</v>
      </c>
      <c r="C25" s="17">
        <f t="shared" si="74"/>
        <v>1813911.5999999999</v>
      </c>
      <c r="D25" s="17">
        <v>2.54</v>
      </c>
      <c r="E25" s="17">
        <v>8893.5</v>
      </c>
      <c r="F25" s="17">
        <v>14.643000000000001</v>
      </c>
      <c r="G25" s="17">
        <v>104195.68</v>
      </c>
      <c r="H25" s="17">
        <v>269.10749999999996</v>
      </c>
      <c r="I25" s="17">
        <v>1189829.0699999998</v>
      </c>
      <c r="J25" s="17">
        <f t="shared" si="75"/>
        <v>138.51</v>
      </c>
      <c r="K25" s="17">
        <f t="shared" si="76"/>
        <v>510993.35000000003</v>
      </c>
      <c r="L25" s="17">
        <v>7.6919999999999984</v>
      </c>
      <c r="M25" s="17">
        <v>30152</v>
      </c>
      <c r="N25" s="17">
        <f t="shared" si="77"/>
        <v>15.43</v>
      </c>
      <c r="O25" s="17">
        <f t="shared" si="78"/>
        <v>33842</v>
      </c>
      <c r="P25" s="17">
        <v>4.75</v>
      </c>
      <c r="Q25" s="17">
        <v>13500</v>
      </c>
      <c r="R25" s="17">
        <v>7.48</v>
      </c>
      <c r="S25" s="17">
        <v>13942</v>
      </c>
      <c r="T25" s="17">
        <v>3.2</v>
      </c>
      <c r="U25" s="17">
        <v>6400</v>
      </c>
      <c r="V25" s="17">
        <v>115.38799999999998</v>
      </c>
      <c r="W25" s="17">
        <v>446999.35000000003</v>
      </c>
      <c r="X25" s="17">
        <v>11.172499999999999</v>
      </c>
      <c r="Y25" s="17">
        <v>37408.5</v>
      </c>
      <c r="Z25" s="17">
        <v>53.696199999999997</v>
      </c>
      <c r="AA25" s="17">
        <v>161179.29999999999</v>
      </c>
      <c r="AB25" s="17">
        <v>349.78430000000003</v>
      </c>
      <c r="AC25" s="17">
        <v>1579357.6500000001</v>
      </c>
      <c r="AD25" s="17">
        <v>0</v>
      </c>
      <c r="AE25" s="17">
        <v>0</v>
      </c>
      <c r="AF25" s="17">
        <v>2.2999999999999998</v>
      </c>
      <c r="AG25" s="17">
        <v>3450</v>
      </c>
      <c r="AH25" s="17">
        <v>18</v>
      </c>
      <c r="AI25" s="17">
        <v>201657</v>
      </c>
      <c r="AJ25" s="17">
        <v>232</v>
      </c>
      <c r="AK25" s="17">
        <v>106308</v>
      </c>
      <c r="AL25" s="17">
        <v>105</v>
      </c>
      <c r="AM25" s="17">
        <v>3</v>
      </c>
      <c r="AN25" s="17">
        <v>6160</v>
      </c>
      <c r="AO25" s="17">
        <f t="shared" si="79"/>
        <v>220</v>
      </c>
      <c r="AP25" s="17">
        <f t="shared" si="80"/>
        <v>2375.3000000000002</v>
      </c>
      <c r="AQ25" s="17">
        <v>213</v>
      </c>
      <c r="AR25" s="17">
        <v>2244.3000000000002</v>
      </c>
      <c r="AS25" s="17">
        <v>7</v>
      </c>
      <c r="AT25" s="17">
        <v>131</v>
      </c>
      <c r="AU25" s="17">
        <v>5</v>
      </c>
      <c r="AV25" s="17">
        <v>61.5</v>
      </c>
      <c r="AW25" s="17">
        <v>102</v>
      </c>
      <c r="AX25" s="17">
        <v>1373.5</v>
      </c>
      <c r="AY25" s="17">
        <v>4</v>
      </c>
      <c r="AZ25" s="17">
        <v>44</v>
      </c>
      <c r="BA25" s="17">
        <v>0</v>
      </c>
      <c r="BB25" s="17">
        <v>0</v>
      </c>
      <c r="BC25" s="17">
        <v>210</v>
      </c>
      <c r="BD25" s="17">
        <v>439</v>
      </c>
      <c r="BE25" s="17">
        <v>756</v>
      </c>
      <c r="BF25" s="17">
        <v>45</v>
      </c>
      <c r="BG25" s="17">
        <v>90</v>
      </c>
      <c r="BH25" s="17">
        <v>13</v>
      </c>
      <c r="BI25" s="17">
        <v>9</v>
      </c>
      <c r="BJ25" s="17">
        <v>6</v>
      </c>
      <c r="BK25" s="17">
        <v>6</v>
      </c>
      <c r="BL25" s="17">
        <v>363767.58999999997</v>
      </c>
      <c r="BM25" s="17">
        <v>452103.29</v>
      </c>
      <c r="BN25" s="17">
        <v>379459.86</v>
      </c>
      <c r="BO25" s="17">
        <v>436402.35999999993</v>
      </c>
      <c r="BP25" s="17">
        <v>494779.10000000003</v>
      </c>
      <c r="BQ25" s="17">
        <v>533564.39</v>
      </c>
      <c r="BR25" s="17">
        <v>159711</v>
      </c>
      <c r="BS25" s="17">
        <v>206520.05000000002</v>
      </c>
      <c r="BT25" s="17">
        <v>1053607.7400000002</v>
      </c>
      <c r="BU25" s="17">
        <v>1289281.3700000001</v>
      </c>
      <c r="BV25" s="17">
        <v>2165429</v>
      </c>
      <c r="BW25" s="17">
        <v>3251934.3800000004</v>
      </c>
      <c r="BX25" s="17">
        <f t="shared" si="81"/>
        <v>2249162.3200000003</v>
      </c>
      <c r="BY25" s="17">
        <f t="shared" si="82"/>
        <v>3318831.44</v>
      </c>
      <c r="BZ25" s="17">
        <f t="shared" si="83"/>
        <v>5218566.370000001</v>
      </c>
    </row>
    <row r="26" spans="1:78" x14ac:dyDescent="0.25">
      <c r="A26" s="13" t="s">
        <v>64</v>
      </c>
      <c r="B26" s="17">
        <f t="shared" si="73"/>
        <v>868.7360000000001</v>
      </c>
      <c r="C26" s="17">
        <f t="shared" si="74"/>
        <v>4441528.6999999993</v>
      </c>
      <c r="D26" s="17">
        <v>39.78</v>
      </c>
      <c r="E26" s="17">
        <v>653666</v>
      </c>
      <c r="F26" s="17">
        <v>240.78</v>
      </c>
      <c r="G26" s="17">
        <v>2020501</v>
      </c>
      <c r="H26" s="17">
        <v>64.5</v>
      </c>
      <c r="I26" s="17">
        <v>414918.3</v>
      </c>
      <c r="J26" s="17">
        <f t="shared" si="75"/>
        <v>523.67600000000004</v>
      </c>
      <c r="K26" s="17">
        <f t="shared" si="76"/>
        <v>1352443.4</v>
      </c>
      <c r="L26" s="17">
        <v>13.38</v>
      </c>
      <c r="M26" s="17">
        <v>53653</v>
      </c>
      <c r="N26" s="17">
        <f t="shared" si="77"/>
        <v>18.425999999999998</v>
      </c>
      <c r="O26" s="17">
        <f t="shared" si="78"/>
        <v>58311.4</v>
      </c>
      <c r="P26" s="17">
        <v>11.28</v>
      </c>
      <c r="Q26" s="17">
        <v>33840</v>
      </c>
      <c r="R26" s="17">
        <v>6.9960000000000004</v>
      </c>
      <c r="S26" s="17">
        <v>24246.400000000001</v>
      </c>
      <c r="T26" s="17">
        <v>0.15</v>
      </c>
      <c r="U26" s="17">
        <v>225</v>
      </c>
      <c r="V26" s="17">
        <v>491.87</v>
      </c>
      <c r="W26" s="17">
        <v>1240479</v>
      </c>
      <c r="X26" s="17">
        <v>0</v>
      </c>
      <c r="Y26" s="17">
        <v>0</v>
      </c>
      <c r="Z26" s="17">
        <v>7.34</v>
      </c>
      <c r="AA26" s="17">
        <v>66698</v>
      </c>
      <c r="AB26" s="17">
        <v>861.39599999999996</v>
      </c>
      <c r="AC26" s="17">
        <v>4374830.7</v>
      </c>
      <c r="AD26" s="17">
        <v>67.349999999999994</v>
      </c>
      <c r="AE26" s="17">
        <v>1098516</v>
      </c>
      <c r="AF26" s="17">
        <v>10.6</v>
      </c>
      <c r="AG26" s="17">
        <v>20130</v>
      </c>
      <c r="AH26" s="17">
        <v>20</v>
      </c>
      <c r="AI26" s="17">
        <v>58628</v>
      </c>
      <c r="AJ26" s="17">
        <v>52</v>
      </c>
      <c r="AK26" s="17">
        <v>80027</v>
      </c>
      <c r="AL26" s="17">
        <v>992</v>
      </c>
      <c r="AM26" s="17">
        <v>0</v>
      </c>
      <c r="AN26" s="17">
        <v>0</v>
      </c>
      <c r="AO26" s="17">
        <f t="shared" si="79"/>
        <v>110</v>
      </c>
      <c r="AP26" s="17">
        <f t="shared" si="80"/>
        <v>9679</v>
      </c>
      <c r="AQ26" s="17">
        <v>107</v>
      </c>
      <c r="AR26" s="17">
        <v>8269</v>
      </c>
      <c r="AS26" s="17">
        <v>3</v>
      </c>
      <c r="AT26" s="17">
        <v>1410</v>
      </c>
      <c r="AU26" s="17">
        <v>0</v>
      </c>
      <c r="AV26" s="17">
        <v>0</v>
      </c>
      <c r="AW26" s="17">
        <v>30</v>
      </c>
      <c r="AX26" s="17">
        <v>12369</v>
      </c>
      <c r="AY26" s="17">
        <v>0</v>
      </c>
      <c r="AZ26" s="17">
        <v>0</v>
      </c>
      <c r="BA26" s="17">
        <v>22</v>
      </c>
      <c r="BB26" s="17">
        <v>12948</v>
      </c>
      <c r="BC26" s="17">
        <v>0</v>
      </c>
      <c r="BD26" s="17">
        <v>4040</v>
      </c>
      <c r="BE26" s="17">
        <v>0</v>
      </c>
      <c r="BF26" s="17">
        <v>2904</v>
      </c>
      <c r="BG26" s="17">
        <v>0</v>
      </c>
      <c r="BH26" s="17">
        <v>17</v>
      </c>
      <c r="BI26" s="17">
        <v>13</v>
      </c>
      <c r="BJ26" s="17">
        <v>182</v>
      </c>
      <c r="BK26" s="17">
        <v>0</v>
      </c>
      <c r="BL26" s="17">
        <v>1019966</v>
      </c>
      <c r="BM26" s="17">
        <v>1855490</v>
      </c>
      <c r="BN26" s="17">
        <v>1485423</v>
      </c>
      <c r="BO26" s="17">
        <v>2061492</v>
      </c>
      <c r="BP26" s="17">
        <v>3010671</v>
      </c>
      <c r="BQ26" s="17">
        <v>3196192</v>
      </c>
      <c r="BR26" s="17">
        <v>7207057</v>
      </c>
      <c r="BS26" s="17">
        <v>10964224</v>
      </c>
      <c r="BT26" s="17">
        <v>11991032.689999999</v>
      </c>
      <c r="BU26" s="17">
        <v>1131843</v>
      </c>
      <c r="BV26" s="17">
        <v>950717</v>
      </c>
      <c r="BW26" s="17">
        <v>4536159</v>
      </c>
      <c r="BX26" s="17">
        <f t="shared" si="81"/>
        <v>11420358</v>
      </c>
      <c r="BY26" s="17">
        <f t="shared" si="82"/>
        <v>16781102</v>
      </c>
      <c r="BZ26" s="17">
        <f t="shared" si="83"/>
        <v>21208806.689999998</v>
      </c>
    </row>
    <row r="27" spans="1:78" x14ac:dyDescent="0.25">
      <c r="A27" s="13" t="s">
        <v>65</v>
      </c>
      <c r="B27" s="17">
        <f t="shared" si="73"/>
        <v>273.661</v>
      </c>
      <c r="C27" s="17">
        <f t="shared" si="74"/>
        <v>1075299.3</v>
      </c>
      <c r="D27" s="17">
        <v>0</v>
      </c>
      <c r="E27" s="17">
        <v>0</v>
      </c>
      <c r="F27" s="17">
        <v>0</v>
      </c>
      <c r="G27" s="17">
        <v>0</v>
      </c>
      <c r="H27" s="17">
        <v>136.57999999999998</v>
      </c>
      <c r="I27" s="17">
        <v>819889.7</v>
      </c>
      <c r="J27" s="17">
        <f t="shared" si="75"/>
        <v>137.08100000000002</v>
      </c>
      <c r="K27" s="17">
        <f t="shared" si="76"/>
        <v>255409.6</v>
      </c>
      <c r="L27" s="17">
        <v>1.79</v>
      </c>
      <c r="M27" s="17">
        <v>1790</v>
      </c>
      <c r="N27" s="17">
        <f t="shared" si="77"/>
        <v>3.2699999999999996</v>
      </c>
      <c r="O27" s="17">
        <f t="shared" si="78"/>
        <v>9340</v>
      </c>
      <c r="P27" s="17">
        <v>0.47</v>
      </c>
      <c r="Q27" s="17">
        <v>940</v>
      </c>
      <c r="R27" s="17">
        <v>2.8</v>
      </c>
      <c r="S27" s="17">
        <v>8400</v>
      </c>
      <c r="T27" s="17">
        <v>0</v>
      </c>
      <c r="U27" s="17">
        <v>0</v>
      </c>
      <c r="V27" s="17">
        <v>132.02100000000002</v>
      </c>
      <c r="W27" s="17">
        <v>244279.6</v>
      </c>
      <c r="X27" s="17">
        <v>0.87</v>
      </c>
      <c r="Y27" s="17">
        <v>3480</v>
      </c>
      <c r="Z27" s="17">
        <v>0</v>
      </c>
      <c r="AA27" s="17">
        <v>0</v>
      </c>
      <c r="AB27" s="17">
        <v>272.791</v>
      </c>
      <c r="AC27" s="17">
        <v>1071819.3</v>
      </c>
      <c r="AD27" s="17">
        <v>0</v>
      </c>
      <c r="AE27" s="17">
        <v>0</v>
      </c>
      <c r="AF27" s="17">
        <v>0.5</v>
      </c>
      <c r="AG27" s="17">
        <v>1000</v>
      </c>
      <c r="AH27" s="17">
        <v>3</v>
      </c>
      <c r="AI27" s="17">
        <v>4000</v>
      </c>
      <c r="AJ27" s="17">
        <v>110</v>
      </c>
      <c r="AK27" s="17">
        <v>145901</v>
      </c>
      <c r="AL27" s="17">
        <v>26</v>
      </c>
      <c r="AM27" s="17">
        <v>3</v>
      </c>
      <c r="AN27" s="17">
        <v>4075</v>
      </c>
      <c r="AO27" s="17">
        <f t="shared" si="79"/>
        <v>0</v>
      </c>
      <c r="AP27" s="17">
        <f t="shared" si="80"/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2</v>
      </c>
      <c r="AX27" s="17">
        <v>332</v>
      </c>
      <c r="AY27" s="17">
        <v>2</v>
      </c>
      <c r="AZ27" s="17">
        <v>332</v>
      </c>
      <c r="BA27" s="17">
        <v>1</v>
      </c>
      <c r="BB27" s="17">
        <v>37</v>
      </c>
      <c r="BC27" s="17">
        <v>0</v>
      </c>
      <c r="BD27" s="17">
        <v>50</v>
      </c>
      <c r="BE27" s="17">
        <v>1100</v>
      </c>
      <c r="BF27" s="17">
        <v>75</v>
      </c>
      <c r="BG27" s="17">
        <v>300</v>
      </c>
      <c r="BH27" s="17">
        <v>8</v>
      </c>
      <c r="BI27" s="17">
        <v>2</v>
      </c>
      <c r="BJ27" s="17">
        <v>6</v>
      </c>
      <c r="BK27" s="17">
        <v>0</v>
      </c>
      <c r="BL27" s="17">
        <v>139141</v>
      </c>
      <c r="BM27" s="17">
        <v>118665</v>
      </c>
      <c r="BN27" s="17">
        <v>151265</v>
      </c>
      <c r="BO27" s="17">
        <v>209714</v>
      </c>
      <c r="BP27" s="17">
        <v>404906</v>
      </c>
      <c r="BQ27" s="17">
        <v>409292</v>
      </c>
      <c r="BR27" s="17">
        <v>655057</v>
      </c>
      <c r="BS27" s="17">
        <v>591303</v>
      </c>
      <c r="BT27" s="17">
        <v>1041675</v>
      </c>
      <c r="BU27" s="17">
        <v>371728</v>
      </c>
      <c r="BV27" s="17">
        <v>795682</v>
      </c>
      <c r="BW27" s="17">
        <v>133511</v>
      </c>
      <c r="BX27" s="17">
        <f t="shared" si="81"/>
        <v>1375640</v>
      </c>
      <c r="BY27" s="17">
        <f t="shared" si="82"/>
        <v>1910556</v>
      </c>
      <c r="BZ27" s="17">
        <f t="shared" si="83"/>
        <v>1735743</v>
      </c>
    </row>
    <row r="28" spans="1:78" x14ac:dyDescent="0.25">
      <c r="A28" s="13" t="s">
        <v>66</v>
      </c>
      <c r="B28" s="17">
        <f t="shared" si="73"/>
        <v>137.94300000000001</v>
      </c>
      <c r="C28" s="17">
        <f t="shared" si="74"/>
        <v>650367</v>
      </c>
      <c r="D28" s="17">
        <v>0</v>
      </c>
      <c r="E28" s="17">
        <v>0</v>
      </c>
      <c r="F28" s="17">
        <v>0</v>
      </c>
      <c r="G28" s="17">
        <v>0</v>
      </c>
      <c r="H28" s="17">
        <v>76.224000000000004</v>
      </c>
      <c r="I28" s="17">
        <v>507193</v>
      </c>
      <c r="J28" s="17">
        <f t="shared" si="75"/>
        <v>61.719000000000001</v>
      </c>
      <c r="K28" s="17">
        <f t="shared" si="76"/>
        <v>143174</v>
      </c>
      <c r="L28" s="17">
        <v>0.18</v>
      </c>
      <c r="M28" s="17">
        <v>880</v>
      </c>
      <c r="N28" s="17">
        <f t="shared" si="77"/>
        <v>0.51</v>
      </c>
      <c r="O28" s="17">
        <f t="shared" si="78"/>
        <v>2210</v>
      </c>
      <c r="P28" s="17">
        <v>0</v>
      </c>
      <c r="Q28" s="17">
        <v>0</v>
      </c>
      <c r="R28" s="17">
        <v>0.32999999999999996</v>
      </c>
      <c r="S28" s="17">
        <v>1330</v>
      </c>
      <c r="T28" s="17">
        <v>0.18</v>
      </c>
      <c r="U28" s="17">
        <v>880</v>
      </c>
      <c r="V28" s="17">
        <v>61.029000000000003</v>
      </c>
      <c r="W28" s="17">
        <v>140084</v>
      </c>
      <c r="X28" s="17">
        <v>0.61</v>
      </c>
      <c r="Y28" s="17">
        <v>2387</v>
      </c>
      <c r="Z28" s="17">
        <v>1.3</v>
      </c>
      <c r="AA28" s="17">
        <v>3678</v>
      </c>
      <c r="AB28" s="17">
        <v>136.03299999999999</v>
      </c>
      <c r="AC28" s="17">
        <v>644302</v>
      </c>
      <c r="AD28" s="17">
        <v>0</v>
      </c>
      <c r="AE28" s="17">
        <v>0</v>
      </c>
      <c r="AF28" s="17">
        <v>3.6419999999999999</v>
      </c>
      <c r="AG28" s="17">
        <v>6987</v>
      </c>
      <c r="AH28" s="17">
        <v>2</v>
      </c>
      <c r="AI28" s="17">
        <v>1387</v>
      </c>
      <c r="AJ28" s="17">
        <v>71</v>
      </c>
      <c r="AK28" s="17">
        <v>21415</v>
      </c>
      <c r="AL28" s="17">
        <v>28</v>
      </c>
      <c r="AM28" s="17">
        <v>0</v>
      </c>
      <c r="AN28" s="17">
        <v>0</v>
      </c>
      <c r="AO28" s="17">
        <f t="shared" si="79"/>
        <v>2</v>
      </c>
      <c r="AP28" s="17">
        <f t="shared" si="80"/>
        <v>30</v>
      </c>
      <c r="AQ28" s="17">
        <v>2</v>
      </c>
      <c r="AR28" s="17">
        <v>30</v>
      </c>
      <c r="AS28" s="17">
        <v>0</v>
      </c>
      <c r="AT28" s="17">
        <v>0</v>
      </c>
      <c r="AU28" s="17">
        <v>0</v>
      </c>
      <c r="AV28" s="17">
        <v>0</v>
      </c>
      <c r="AW28" s="17">
        <v>3</v>
      </c>
      <c r="AX28" s="17">
        <v>314</v>
      </c>
      <c r="AY28" s="17">
        <v>1</v>
      </c>
      <c r="AZ28" s="17">
        <v>24</v>
      </c>
      <c r="BA28" s="17">
        <v>0</v>
      </c>
      <c r="BB28" s="17">
        <v>0</v>
      </c>
      <c r="BC28" s="17">
        <v>2</v>
      </c>
      <c r="BD28" s="17">
        <v>241</v>
      </c>
      <c r="BE28" s="17">
        <v>620</v>
      </c>
      <c r="BF28" s="17">
        <v>0</v>
      </c>
      <c r="BG28" s="17">
        <v>0</v>
      </c>
      <c r="BH28" s="17">
        <v>1</v>
      </c>
      <c r="BI28" s="17">
        <v>1</v>
      </c>
      <c r="BJ28" s="17">
        <v>0</v>
      </c>
      <c r="BK28" s="17">
        <v>1</v>
      </c>
      <c r="BL28" s="17">
        <v>194034</v>
      </c>
      <c r="BM28" s="17">
        <v>383337</v>
      </c>
      <c r="BN28" s="17">
        <v>372660</v>
      </c>
      <c r="BO28" s="17">
        <v>231703</v>
      </c>
      <c r="BP28" s="17">
        <v>229921</v>
      </c>
      <c r="BQ28" s="17">
        <v>253759</v>
      </c>
      <c r="BR28" s="17">
        <v>66000</v>
      </c>
      <c r="BS28" s="17">
        <v>84000</v>
      </c>
      <c r="BT28" s="17">
        <v>98000</v>
      </c>
      <c r="BU28" s="17">
        <v>6878</v>
      </c>
      <c r="BV28" s="17">
        <v>43797</v>
      </c>
      <c r="BW28" s="17">
        <v>260413</v>
      </c>
      <c r="BX28" s="17">
        <f t="shared" si="81"/>
        <v>498615</v>
      </c>
      <c r="BY28" s="17">
        <f t="shared" si="82"/>
        <v>741055</v>
      </c>
      <c r="BZ28" s="17">
        <f t="shared" si="83"/>
        <v>984832</v>
      </c>
    </row>
    <row r="29" spans="1:78" x14ac:dyDescent="0.25">
      <c r="A29" s="13" t="s">
        <v>67</v>
      </c>
      <c r="B29" s="17">
        <f t="shared" si="73"/>
        <v>158.13999999999999</v>
      </c>
      <c r="C29" s="17">
        <f t="shared" si="74"/>
        <v>701485.5</v>
      </c>
      <c r="D29" s="17">
        <v>0</v>
      </c>
      <c r="E29" s="17">
        <v>0</v>
      </c>
      <c r="F29" s="17">
        <v>0</v>
      </c>
      <c r="G29" s="17">
        <v>0</v>
      </c>
      <c r="H29" s="17">
        <v>90.97</v>
      </c>
      <c r="I29" s="17">
        <v>539992.5</v>
      </c>
      <c r="J29" s="17">
        <f t="shared" si="75"/>
        <v>67.17</v>
      </c>
      <c r="K29" s="17">
        <f t="shared" si="76"/>
        <v>161493</v>
      </c>
      <c r="L29" s="17">
        <v>0</v>
      </c>
      <c r="M29" s="17">
        <v>0</v>
      </c>
      <c r="N29" s="17">
        <f t="shared" si="77"/>
        <v>1.5</v>
      </c>
      <c r="O29" s="17">
        <f t="shared" si="78"/>
        <v>9000</v>
      </c>
      <c r="P29" s="17">
        <v>0</v>
      </c>
      <c r="Q29" s="17">
        <v>0</v>
      </c>
      <c r="R29" s="17">
        <v>1.5</v>
      </c>
      <c r="S29" s="17">
        <v>9000</v>
      </c>
      <c r="T29" s="17">
        <v>0</v>
      </c>
      <c r="U29" s="17">
        <v>0</v>
      </c>
      <c r="V29" s="17">
        <v>65.67</v>
      </c>
      <c r="W29" s="17">
        <v>152493</v>
      </c>
      <c r="X29" s="17">
        <v>0</v>
      </c>
      <c r="Y29" s="17">
        <v>0</v>
      </c>
      <c r="Z29" s="17">
        <v>1.03</v>
      </c>
      <c r="AA29" s="17">
        <v>3145</v>
      </c>
      <c r="AB29" s="17">
        <v>157.10999999999999</v>
      </c>
      <c r="AC29" s="17">
        <v>698340.5</v>
      </c>
      <c r="AD29" s="17">
        <v>0</v>
      </c>
      <c r="AE29" s="17">
        <v>0</v>
      </c>
      <c r="AF29" s="17">
        <v>0</v>
      </c>
      <c r="AG29" s="17">
        <v>0</v>
      </c>
      <c r="AH29" s="17">
        <v>6</v>
      </c>
      <c r="AI29" s="17">
        <v>39451</v>
      </c>
      <c r="AJ29" s="17">
        <v>90</v>
      </c>
      <c r="AK29" s="17">
        <v>81711.5</v>
      </c>
      <c r="AL29" s="17">
        <v>25</v>
      </c>
      <c r="AM29" s="17">
        <v>1</v>
      </c>
      <c r="AN29" s="17">
        <v>6095</v>
      </c>
      <c r="AO29" s="17">
        <f t="shared" si="79"/>
        <v>2</v>
      </c>
      <c r="AP29" s="17">
        <f t="shared" si="80"/>
        <v>1060</v>
      </c>
      <c r="AQ29" s="17">
        <v>1</v>
      </c>
      <c r="AR29" s="17">
        <v>110</v>
      </c>
      <c r="AS29" s="17">
        <v>1</v>
      </c>
      <c r="AT29" s="17">
        <v>950</v>
      </c>
      <c r="AU29" s="17">
        <v>0</v>
      </c>
      <c r="AV29" s="17">
        <v>0</v>
      </c>
      <c r="AW29" s="17">
        <v>1</v>
      </c>
      <c r="AX29" s="17">
        <v>55</v>
      </c>
      <c r="AY29" s="17">
        <v>0</v>
      </c>
      <c r="AZ29" s="17">
        <v>0</v>
      </c>
      <c r="BA29" s="17">
        <v>0</v>
      </c>
      <c r="BB29" s="17">
        <v>0</v>
      </c>
      <c r="BC29" s="17">
        <v>4</v>
      </c>
      <c r="BD29" s="17">
        <v>0</v>
      </c>
      <c r="BE29" s="17">
        <v>0</v>
      </c>
      <c r="BF29" s="17">
        <v>0</v>
      </c>
      <c r="BG29" s="17">
        <v>0</v>
      </c>
      <c r="BH29" s="17">
        <v>1</v>
      </c>
      <c r="BI29" s="17">
        <v>1</v>
      </c>
      <c r="BJ29" s="17">
        <v>0</v>
      </c>
      <c r="BK29" s="17">
        <v>13</v>
      </c>
      <c r="BL29" s="17">
        <v>108027.62</v>
      </c>
      <c r="BM29" s="17">
        <v>128234.49</v>
      </c>
      <c r="BN29" s="17">
        <v>98184</v>
      </c>
      <c r="BO29" s="17">
        <v>216699.76</v>
      </c>
      <c r="BP29" s="17">
        <v>276813.71999999997</v>
      </c>
      <c r="BQ29" s="17">
        <v>320852.10000000003</v>
      </c>
      <c r="BR29" s="17">
        <v>379150.6</v>
      </c>
      <c r="BS29" s="17">
        <v>500507</v>
      </c>
      <c r="BT29" s="17">
        <v>588226.5</v>
      </c>
      <c r="BU29" s="17">
        <v>265000</v>
      </c>
      <c r="BV29" s="17">
        <v>180000</v>
      </c>
      <c r="BW29" s="17">
        <v>370000</v>
      </c>
      <c r="BX29" s="17">
        <f t="shared" si="81"/>
        <v>968877.98</v>
      </c>
      <c r="BY29" s="17">
        <f t="shared" si="82"/>
        <v>1085555.21</v>
      </c>
      <c r="BZ29" s="17">
        <f t="shared" si="83"/>
        <v>1377262.6</v>
      </c>
    </row>
    <row r="30" spans="1:78" x14ac:dyDescent="0.25">
      <c r="A30" s="13" t="s">
        <v>68</v>
      </c>
      <c r="B30" s="17">
        <f t="shared" si="73"/>
        <v>180.89999999999998</v>
      </c>
      <c r="C30" s="17">
        <f t="shared" si="74"/>
        <v>681063</v>
      </c>
      <c r="D30" s="17">
        <v>0</v>
      </c>
      <c r="E30" s="17">
        <v>0</v>
      </c>
      <c r="F30" s="17">
        <v>0</v>
      </c>
      <c r="G30" s="17">
        <v>0</v>
      </c>
      <c r="H30" s="17">
        <v>68.009999999999991</v>
      </c>
      <c r="I30" s="17">
        <v>463016</v>
      </c>
      <c r="J30" s="17">
        <f t="shared" si="75"/>
        <v>112.88999999999999</v>
      </c>
      <c r="K30" s="17">
        <f t="shared" si="76"/>
        <v>218047</v>
      </c>
      <c r="L30" s="17">
        <v>0.08</v>
      </c>
      <c r="M30" s="17">
        <v>340</v>
      </c>
      <c r="N30" s="17">
        <f t="shared" si="77"/>
        <v>12.849999999999998</v>
      </c>
      <c r="O30" s="17">
        <f t="shared" si="78"/>
        <v>26691</v>
      </c>
      <c r="P30" s="17">
        <v>10.559999999999999</v>
      </c>
      <c r="Q30" s="17">
        <v>16480</v>
      </c>
      <c r="R30" s="17">
        <v>1.95</v>
      </c>
      <c r="S30" s="17">
        <v>8681</v>
      </c>
      <c r="T30" s="17">
        <v>0.34</v>
      </c>
      <c r="U30" s="17">
        <v>1530</v>
      </c>
      <c r="V30" s="17">
        <v>99.96</v>
      </c>
      <c r="W30" s="17">
        <v>191016</v>
      </c>
      <c r="X30" s="17">
        <v>3.3200000000000003</v>
      </c>
      <c r="Y30" s="17">
        <v>30577</v>
      </c>
      <c r="Z30" s="17">
        <v>9.7600000000000016</v>
      </c>
      <c r="AA30" s="17">
        <v>36503</v>
      </c>
      <c r="AB30" s="17">
        <v>167.82</v>
      </c>
      <c r="AC30" s="17">
        <v>613983</v>
      </c>
      <c r="AD30" s="17">
        <v>0</v>
      </c>
      <c r="AE30" s="17">
        <v>0</v>
      </c>
      <c r="AF30" s="17">
        <v>0</v>
      </c>
      <c r="AG30" s="17">
        <v>0</v>
      </c>
      <c r="AH30" s="17">
        <v>10</v>
      </c>
      <c r="AI30" s="17">
        <v>19468</v>
      </c>
      <c r="AJ30" s="17">
        <v>730</v>
      </c>
      <c r="AK30" s="17">
        <v>272330</v>
      </c>
      <c r="AL30" s="17">
        <v>31</v>
      </c>
      <c r="AM30" s="17">
        <v>1</v>
      </c>
      <c r="AN30" s="17">
        <v>300</v>
      </c>
      <c r="AO30" s="17">
        <f t="shared" si="79"/>
        <v>0</v>
      </c>
      <c r="AP30" s="17">
        <f t="shared" si="80"/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17">
        <v>4</v>
      </c>
      <c r="AX30" s="17">
        <v>263</v>
      </c>
      <c r="AY30" s="17">
        <v>0</v>
      </c>
      <c r="AZ30" s="17">
        <v>0</v>
      </c>
      <c r="BA30" s="17">
        <v>2</v>
      </c>
      <c r="BB30" s="17">
        <v>592</v>
      </c>
      <c r="BC30" s="17">
        <v>3</v>
      </c>
      <c r="BD30" s="17">
        <v>93</v>
      </c>
      <c r="BE30" s="17">
        <v>120</v>
      </c>
      <c r="BF30" s="17">
        <v>100</v>
      </c>
      <c r="BG30" s="17">
        <v>250</v>
      </c>
      <c r="BH30" s="17">
        <v>6</v>
      </c>
      <c r="BI30" s="17">
        <v>4</v>
      </c>
      <c r="BJ30" s="17">
        <v>0</v>
      </c>
      <c r="BK30" s="17">
        <v>0</v>
      </c>
      <c r="BL30" s="17">
        <v>389115</v>
      </c>
      <c r="BM30" s="17">
        <v>486284</v>
      </c>
      <c r="BN30" s="17">
        <v>628420</v>
      </c>
      <c r="BO30" s="17">
        <v>6400</v>
      </c>
      <c r="BP30" s="17">
        <v>8938</v>
      </c>
      <c r="BQ30" s="17">
        <v>13528</v>
      </c>
      <c r="BR30" s="17">
        <v>87674</v>
      </c>
      <c r="BS30" s="17">
        <v>129670</v>
      </c>
      <c r="BT30" s="17">
        <v>74109</v>
      </c>
      <c r="BU30" s="17">
        <v>47408</v>
      </c>
      <c r="BV30" s="17">
        <v>805526</v>
      </c>
      <c r="BW30" s="17">
        <v>664457</v>
      </c>
      <c r="BX30" s="17">
        <f t="shared" si="81"/>
        <v>530597</v>
      </c>
      <c r="BY30" s="17">
        <f t="shared" si="82"/>
        <v>1430418</v>
      </c>
      <c r="BZ30" s="17">
        <f t="shared" si="83"/>
        <v>1380514</v>
      </c>
    </row>
    <row r="31" spans="1:78" x14ac:dyDescent="0.25">
      <c r="A31" s="13" t="s">
        <v>69</v>
      </c>
      <c r="B31" s="17">
        <f t="shared" si="73"/>
        <v>601.13300000000004</v>
      </c>
      <c r="C31" s="17">
        <f t="shared" si="74"/>
        <v>2349868.0699999998</v>
      </c>
      <c r="D31" s="17">
        <v>5.375</v>
      </c>
      <c r="E31" s="17">
        <v>28970.2</v>
      </c>
      <c r="F31" s="17">
        <v>26.792999999999999</v>
      </c>
      <c r="G31" s="17">
        <v>166338.29999999999</v>
      </c>
      <c r="H31" s="17">
        <v>421.32900000000001</v>
      </c>
      <c r="I31" s="17">
        <v>1810301.5699999998</v>
      </c>
      <c r="J31" s="17">
        <f t="shared" si="75"/>
        <v>147.636</v>
      </c>
      <c r="K31" s="17">
        <f t="shared" si="76"/>
        <v>344258</v>
      </c>
      <c r="L31" s="17">
        <v>27.409999999999997</v>
      </c>
      <c r="M31" s="17">
        <v>129634</v>
      </c>
      <c r="N31" s="17">
        <f t="shared" si="77"/>
        <v>0</v>
      </c>
      <c r="O31" s="17">
        <f t="shared" si="78"/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120.226</v>
      </c>
      <c r="W31" s="17">
        <v>214624</v>
      </c>
      <c r="X31" s="17">
        <v>0.69</v>
      </c>
      <c r="Y31" s="17">
        <v>1425</v>
      </c>
      <c r="Z31" s="17">
        <v>23.521000000000004</v>
      </c>
      <c r="AA31" s="17">
        <v>47873</v>
      </c>
      <c r="AB31" s="17">
        <v>562.07900000000006</v>
      </c>
      <c r="AC31" s="17">
        <v>2243282.0699999998</v>
      </c>
      <c r="AD31" s="17">
        <v>0</v>
      </c>
      <c r="AE31" s="17">
        <v>0</v>
      </c>
      <c r="AF31" s="17">
        <v>0</v>
      </c>
      <c r="AG31" s="17">
        <v>0</v>
      </c>
      <c r="AH31" s="17">
        <v>14</v>
      </c>
      <c r="AI31" s="17">
        <v>54562</v>
      </c>
      <c r="AJ31" s="17">
        <v>48</v>
      </c>
      <c r="AK31" s="17">
        <v>23190</v>
      </c>
      <c r="AL31" s="17">
        <v>42</v>
      </c>
      <c r="AM31" s="17">
        <v>1</v>
      </c>
      <c r="AN31" s="17">
        <v>4920</v>
      </c>
      <c r="AO31" s="17">
        <f t="shared" si="79"/>
        <v>149</v>
      </c>
      <c r="AP31" s="17">
        <f t="shared" si="80"/>
        <v>2645.3</v>
      </c>
      <c r="AQ31" s="17">
        <v>130</v>
      </c>
      <c r="AR31" s="17">
        <v>2179.3000000000002</v>
      </c>
      <c r="AS31" s="17">
        <v>19</v>
      </c>
      <c r="AT31" s="17">
        <v>466</v>
      </c>
      <c r="AU31" s="17">
        <v>1</v>
      </c>
      <c r="AV31" s="17">
        <v>35</v>
      </c>
      <c r="AW31" s="17">
        <v>73</v>
      </c>
      <c r="AX31" s="17">
        <v>2055.9</v>
      </c>
      <c r="AY31" s="17">
        <v>0</v>
      </c>
      <c r="AZ31" s="17">
        <v>0</v>
      </c>
      <c r="BA31" s="17">
        <v>0</v>
      </c>
      <c r="BB31" s="17">
        <v>0</v>
      </c>
      <c r="BC31" s="17">
        <v>121</v>
      </c>
      <c r="BD31" s="17">
        <v>122</v>
      </c>
      <c r="BE31" s="17">
        <v>211</v>
      </c>
      <c r="BF31" s="17">
        <v>0</v>
      </c>
      <c r="BG31" s="17">
        <v>0</v>
      </c>
      <c r="BH31" s="17">
        <v>60</v>
      </c>
      <c r="BI31" s="17">
        <v>41</v>
      </c>
      <c r="BJ31" s="17">
        <v>3</v>
      </c>
      <c r="BK31" s="17">
        <v>2</v>
      </c>
      <c r="BL31" s="17">
        <v>107401</v>
      </c>
      <c r="BM31" s="17">
        <v>138171.22999999998</v>
      </c>
      <c r="BN31" s="17">
        <v>176976.12</v>
      </c>
      <c r="BO31" s="17">
        <v>61004.219999999994</v>
      </c>
      <c r="BP31" s="17">
        <v>152223.65</v>
      </c>
      <c r="BQ31" s="17">
        <v>158170.88</v>
      </c>
      <c r="BR31" s="17">
        <v>348267.29000000004</v>
      </c>
      <c r="BS31" s="17">
        <v>653390.6</v>
      </c>
      <c r="BT31" s="17">
        <v>1035082.5380000001</v>
      </c>
      <c r="BU31" s="17">
        <v>148201.03</v>
      </c>
      <c r="BV31" s="17">
        <v>122808</v>
      </c>
      <c r="BW31" s="17">
        <v>363120.63</v>
      </c>
      <c r="BX31" s="17">
        <f t="shared" si="81"/>
        <v>664873.54</v>
      </c>
      <c r="BY31" s="17">
        <f t="shared" si="82"/>
        <v>1066593.48</v>
      </c>
      <c r="BZ31" s="17">
        <f t="shared" si="83"/>
        <v>1733350.1680000001</v>
      </c>
    </row>
    <row r="32" spans="1:78" x14ac:dyDescent="0.25">
      <c r="A32" s="13" t="s">
        <v>70</v>
      </c>
      <c r="B32" s="17">
        <f t="shared" si="73"/>
        <v>224.14099999999999</v>
      </c>
      <c r="C32" s="17">
        <f t="shared" si="74"/>
        <v>761015.2</v>
      </c>
      <c r="D32" s="17">
        <v>1.5</v>
      </c>
      <c r="E32" s="17">
        <v>12000</v>
      </c>
      <c r="F32" s="17">
        <v>9</v>
      </c>
      <c r="G32" s="17">
        <v>54000</v>
      </c>
      <c r="H32" s="17">
        <v>205.65299999999999</v>
      </c>
      <c r="I32" s="17">
        <v>680314</v>
      </c>
      <c r="J32" s="17">
        <f t="shared" si="75"/>
        <v>7.9880000000000013</v>
      </c>
      <c r="K32" s="17">
        <f t="shared" si="76"/>
        <v>14701.2</v>
      </c>
      <c r="L32" s="17">
        <v>0</v>
      </c>
      <c r="M32" s="17">
        <v>0</v>
      </c>
      <c r="N32" s="17">
        <f t="shared" si="77"/>
        <v>0.66600000000000004</v>
      </c>
      <c r="O32" s="17">
        <f t="shared" si="78"/>
        <v>2169</v>
      </c>
      <c r="P32" s="17">
        <v>0</v>
      </c>
      <c r="Q32" s="17">
        <v>0</v>
      </c>
      <c r="R32" s="17">
        <v>0.66600000000000004</v>
      </c>
      <c r="S32" s="17">
        <v>2169</v>
      </c>
      <c r="T32" s="17">
        <v>0</v>
      </c>
      <c r="U32" s="17">
        <v>0</v>
      </c>
      <c r="V32" s="17">
        <v>7.322000000000001</v>
      </c>
      <c r="W32" s="17">
        <v>12532.2</v>
      </c>
      <c r="X32" s="17">
        <v>2.1760000000000002</v>
      </c>
      <c r="Y32" s="17">
        <v>5964.2</v>
      </c>
      <c r="Z32" s="17">
        <v>6.2919999999999998</v>
      </c>
      <c r="AA32" s="17">
        <v>10852.4</v>
      </c>
      <c r="AB32" s="17">
        <v>215.51899999999998</v>
      </c>
      <c r="AC32" s="17">
        <v>744399</v>
      </c>
      <c r="AD32" s="17">
        <v>0</v>
      </c>
      <c r="AE32" s="17">
        <v>0</v>
      </c>
      <c r="AF32" s="17">
        <v>0</v>
      </c>
      <c r="AG32" s="17">
        <v>0</v>
      </c>
      <c r="AH32" s="17">
        <v>6</v>
      </c>
      <c r="AI32" s="17">
        <v>4788</v>
      </c>
      <c r="AJ32" s="17">
        <v>48</v>
      </c>
      <c r="AK32" s="17">
        <v>13859.7</v>
      </c>
      <c r="AL32" s="17">
        <v>136</v>
      </c>
      <c r="AM32" s="17">
        <v>2</v>
      </c>
      <c r="AN32" s="17">
        <v>320</v>
      </c>
      <c r="AO32" s="17">
        <f t="shared" si="79"/>
        <v>103</v>
      </c>
      <c r="AP32" s="17">
        <f t="shared" si="80"/>
        <v>1485.8</v>
      </c>
      <c r="AQ32" s="17">
        <v>93</v>
      </c>
      <c r="AR32" s="17">
        <v>1128</v>
      </c>
      <c r="AS32" s="17">
        <v>10</v>
      </c>
      <c r="AT32" s="17">
        <v>357.8</v>
      </c>
      <c r="AU32" s="17">
        <v>0</v>
      </c>
      <c r="AV32" s="17">
        <v>0</v>
      </c>
      <c r="AW32" s="17">
        <v>62</v>
      </c>
      <c r="AX32" s="17">
        <v>1198.3</v>
      </c>
      <c r="AY32" s="17">
        <v>0</v>
      </c>
      <c r="AZ32" s="17">
        <v>0</v>
      </c>
      <c r="BA32" s="17">
        <v>4</v>
      </c>
      <c r="BB32" s="17">
        <v>170</v>
      </c>
      <c r="BC32" s="17">
        <v>50</v>
      </c>
      <c r="BD32" s="17">
        <v>611</v>
      </c>
      <c r="BE32" s="17">
        <v>2450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1</v>
      </c>
      <c r="BL32" s="17">
        <v>144463.37</v>
      </c>
      <c r="BM32" s="17">
        <v>133911.87</v>
      </c>
      <c r="BN32" s="17">
        <v>111391.93</v>
      </c>
      <c r="BO32" s="17">
        <v>29047.739999999998</v>
      </c>
      <c r="BP32" s="17">
        <v>45416.22</v>
      </c>
      <c r="BQ32" s="17">
        <v>36248.11</v>
      </c>
      <c r="BR32" s="17">
        <v>222539.76</v>
      </c>
      <c r="BS32" s="17">
        <v>163296.45000000001</v>
      </c>
      <c r="BT32" s="17">
        <v>168705.19</v>
      </c>
      <c r="BU32" s="17">
        <v>345771.03</v>
      </c>
      <c r="BV32" s="17">
        <v>315593.68</v>
      </c>
      <c r="BW32" s="17">
        <v>678421.6</v>
      </c>
      <c r="BX32" s="17">
        <f t="shared" si="81"/>
        <v>741821.9</v>
      </c>
      <c r="BY32" s="17">
        <f t="shared" si="82"/>
        <v>658218.22</v>
      </c>
      <c r="BZ32" s="17">
        <f t="shared" si="83"/>
        <v>994766.83</v>
      </c>
    </row>
    <row r="33" spans="1:78" x14ac:dyDescent="0.25">
      <c r="A33" s="13" t="s">
        <v>71</v>
      </c>
      <c r="B33" s="17">
        <f t="shared" si="73"/>
        <v>1194.4235200000001</v>
      </c>
      <c r="C33" s="17">
        <f t="shared" si="74"/>
        <v>4031120.54</v>
      </c>
      <c r="D33" s="17">
        <v>13.16</v>
      </c>
      <c r="E33" s="17">
        <v>39540</v>
      </c>
      <c r="F33" s="17">
        <v>78.396000000000001</v>
      </c>
      <c r="G33" s="17">
        <v>463655.76</v>
      </c>
      <c r="H33" s="17">
        <v>859.28499999999997</v>
      </c>
      <c r="I33" s="17">
        <v>3030335</v>
      </c>
      <c r="J33" s="17">
        <f t="shared" si="75"/>
        <v>243.58251999999999</v>
      </c>
      <c r="K33" s="17">
        <f t="shared" si="76"/>
        <v>497589.78</v>
      </c>
      <c r="L33" s="17">
        <v>9.9980000000000011</v>
      </c>
      <c r="M33" s="17">
        <v>36151</v>
      </c>
      <c r="N33" s="17">
        <f t="shared" si="77"/>
        <v>46.911000000000001</v>
      </c>
      <c r="O33" s="17">
        <f t="shared" si="78"/>
        <v>107822</v>
      </c>
      <c r="P33" s="17">
        <v>35.491</v>
      </c>
      <c r="Q33" s="17">
        <v>77462</v>
      </c>
      <c r="R33" s="17">
        <v>11.42</v>
      </c>
      <c r="S33" s="17">
        <v>30360</v>
      </c>
      <c r="T33" s="17">
        <v>0</v>
      </c>
      <c r="U33" s="17">
        <v>0</v>
      </c>
      <c r="V33" s="17">
        <v>186.67352</v>
      </c>
      <c r="W33" s="17">
        <v>353616.78</v>
      </c>
      <c r="X33" s="17">
        <v>72.088999999999999</v>
      </c>
      <c r="Y33" s="17">
        <v>222462.3</v>
      </c>
      <c r="Z33" s="17">
        <v>43.55</v>
      </c>
      <c r="AA33" s="17">
        <v>98706</v>
      </c>
      <c r="AB33" s="17">
        <v>891.55252000000007</v>
      </c>
      <c r="AC33" s="17">
        <v>2897018.48</v>
      </c>
      <c r="AD33" s="17">
        <v>0</v>
      </c>
      <c r="AE33" s="17">
        <v>0</v>
      </c>
      <c r="AF33" s="17">
        <v>0</v>
      </c>
      <c r="AG33" s="17">
        <v>0</v>
      </c>
      <c r="AH33" s="17">
        <v>17</v>
      </c>
      <c r="AI33" s="17">
        <v>41833</v>
      </c>
      <c r="AJ33" s="17">
        <v>176</v>
      </c>
      <c r="AK33" s="17">
        <v>107293.8</v>
      </c>
      <c r="AL33" s="17">
        <v>148</v>
      </c>
      <c r="AM33" s="17">
        <v>6</v>
      </c>
      <c r="AN33" s="17">
        <v>5972</v>
      </c>
      <c r="AO33" s="17">
        <f t="shared" si="79"/>
        <v>244</v>
      </c>
      <c r="AP33" s="17">
        <f t="shared" si="80"/>
        <v>3654.9</v>
      </c>
      <c r="AQ33" s="17">
        <v>176</v>
      </c>
      <c r="AR33" s="17">
        <v>2553.9</v>
      </c>
      <c r="AS33" s="17">
        <v>68</v>
      </c>
      <c r="AT33" s="17">
        <v>1101</v>
      </c>
      <c r="AU33" s="17">
        <v>1</v>
      </c>
      <c r="AV33" s="17">
        <v>30</v>
      </c>
      <c r="AW33" s="17">
        <v>138</v>
      </c>
      <c r="AX33" s="17">
        <v>3026.4</v>
      </c>
      <c r="AY33" s="17">
        <v>8</v>
      </c>
      <c r="AZ33" s="17">
        <v>347</v>
      </c>
      <c r="BA33" s="17">
        <v>11</v>
      </c>
      <c r="BB33" s="17">
        <v>1041</v>
      </c>
      <c r="BC33" s="17">
        <v>771</v>
      </c>
      <c r="BD33" s="17">
        <v>158</v>
      </c>
      <c r="BE33" s="17">
        <v>224</v>
      </c>
      <c r="BF33" s="17">
        <v>2360</v>
      </c>
      <c r="BG33" s="17">
        <v>5220</v>
      </c>
      <c r="BH33" s="17">
        <v>73</v>
      </c>
      <c r="BI33" s="17">
        <v>56</v>
      </c>
      <c r="BJ33" s="17">
        <v>1</v>
      </c>
      <c r="BK33" s="17">
        <v>1</v>
      </c>
      <c r="BL33" s="17">
        <v>423066.43</v>
      </c>
      <c r="BM33" s="17">
        <v>513109.32999999996</v>
      </c>
      <c r="BN33" s="17">
        <v>564034.23999999987</v>
      </c>
      <c r="BO33" s="17">
        <v>383853.34</v>
      </c>
      <c r="BP33" s="17">
        <v>415296.7</v>
      </c>
      <c r="BQ33" s="17">
        <v>516450.52999999997</v>
      </c>
      <c r="BR33" s="17">
        <v>600491.30999999994</v>
      </c>
      <c r="BS33" s="17">
        <v>483397.21</v>
      </c>
      <c r="BT33" s="17">
        <v>1427314.0299999998</v>
      </c>
      <c r="BU33" s="17">
        <v>354527.66000000003</v>
      </c>
      <c r="BV33" s="17">
        <v>1028877.5</v>
      </c>
      <c r="BW33" s="17">
        <v>4558960.0999999996</v>
      </c>
      <c r="BX33" s="17">
        <f t="shared" si="81"/>
        <v>1761938.7400000002</v>
      </c>
      <c r="BY33" s="17">
        <f t="shared" si="82"/>
        <v>2440680.7400000002</v>
      </c>
      <c r="BZ33" s="17">
        <f t="shared" si="83"/>
        <v>7066758.8999999994</v>
      </c>
    </row>
    <row r="34" spans="1:78" x14ac:dyDescent="0.25">
      <c r="A34" s="13" t="s">
        <v>72</v>
      </c>
      <c r="B34" s="17">
        <f t="shared" si="73"/>
        <v>655.58500000000004</v>
      </c>
      <c r="C34" s="17">
        <f t="shared" si="74"/>
        <v>2417524.7999999998</v>
      </c>
      <c r="D34" s="17">
        <v>36.164000000000001</v>
      </c>
      <c r="E34" s="17">
        <v>146243</v>
      </c>
      <c r="F34" s="17">
        <v>126.825</v>
      </c>
      <c r="G34" s="17">
        <v>511743</v>
      </c>
      <c r="H34" s="17">
        <v>341.60500000000002</v>
      </c>
      <c r="I34" s="17">
        <v>1310476</v>
      </c>
      <c r="J34" s="17">
        <f t="shared" si="75"/>
        <v>150.99099999999999</v>
      </c>
      <c r="K34" s="17">
        <f t="shared" si="76"/>
        <v>449062.8</v>
      </c>
      <c r="L34" s="17">
        <v>93.134999999999991</v>
      </c>
      <c r="M34" s="17">
        <v>360038</v>
      </c>
      <c r="N34" s="17">
        <f t="shared" si="77"/>
        <v>3.383</v>
      </c>
      <c r="O34" s="17">
        <f t="shared" si="78"/>
        <v>4407.5</v>
      </c>
      <c r="P34" s="17">
        <v>3.383</v>
      </c>
      <c r="Q34" s="17">
        <v>4407.5</v>
      </c>
      <c r="R34" s="17">
        <v>0</v>
      </c>
      <c r="S34" s="17">
        <v>0</v>
      </c>
      <c r="T34" s="17">
        <v>0</v>
      </c>
      <c r="U34" s="17">
        <v>0</v>
      </c>
      <c r="V34" s="17">
        <v>54.473000000000006</v>
      </c>
      <c r="W34" s="17">
        <v>84617.3</v>
      </c>
      <c r="X34" s="17">
        <v>6.4560000000000004</v>
      </c>
      <c r="Y34" s="17">
        <v>17620</v>
      </c>
      <c r="Z34" s="17">
        <v>16.085000000000001</v>
      </c>
      <c r="AA34" s="17">
        <v>28254</v>
      </c>
      <c r="AB34" s="17">
        <v>518.6579999999999</v>
      </c>
      <c r="AC34" s="17">
        <v>2055352.8</v>
      </c>
      <c r="AD34" s="17">
        <v>0</v>
      </c>
      <c r="AE34" s="17">
        <v>0</v>
      </c>
      <c r="AF34" s="17">
        <v>0</v>
      </c>
      <c r="AG34" s="17">
        <v>0</v>
      </c>
      <c r="AH34" s="17">
        <v>9</v>
      </c>
      <c r="AI34" s="17">
        <v>24648</v>
      </c>
      <c r="AJ34" s="17">
        <v>119</v>
      </c>
      <c r="AK34" s="17">
        <v>36634.5</v>
      </c>
      <c r="AL34" s="17">
        <v>10</v>
      </c>
      <c r="AM34" s="17">
        <v>1</v>
      </c>
      <c r="AN34" s="17">
        <v>380</v>
      </c>
      <c r="AO34" s="17">
        <f t="shared" si="79"/>
        <v>89</v>
      </c>
      <c r="AP34" s="17">
        <f t="shared" si="80"/>
        <v>1046.5</v>
      </c>
      <c r="AQ34" s="17">
        <v>89</v>
      </c>
      <c r="AR34" s="17">
        <v>1046.5</v>
      </c>
      <c r="AS34" s="17">
        <v>0</v>
      </c>
      <c r="AT34" s="17">
        <v>0</v>
      </c>
      <c r="AU34" s="17">
        <v>0</v>
      </c>
      <c r="AV34" s="17">
        <v>0</v>
      </c>
      <c r="AW34" s="17">
        <v>31</v>
      </c>
      <c r="AX34" s="17">
        <v>310</v>
      </c>
      <c r="AY34" s="17">
        <v>0</v>
      </c>
      <c r="AZ34" s="17">
        <v>0</v>
      </c>
      <c r="BA34" s="17">
        <v>4</v>
      </c>
      <c r="BB34" s="17">
        <v>1070</v>
      </c>
      <c r="BC34" s="17">
        <v>131</v>
      </c>
      <c r="BD34" s="17">
        <v>642</v>
      </c>
      <c r="BE34" s="17">
        <v>1580</v>
      </c>
      <c r="BF34" s="17">
        <v>0</v>
      </c>
      <c r="BG34" s="17">
        <v>0</v>
      </c>
      <c r="BH34" s="17">
        <v>6</v>
      </c>
      <c r="BI34" s="17">
        <v>0</v>
      </c>
      <c r="BJ34" s="17">
        <v>0</v>
      </c>
      <c r="BK34" s="17">
        <v>0</v>
      </c>
      <c r="BL34" s="17">
        <v>226073.84</v>
      </c>
      <c r="BM34" s="17">
        <v>307226.45</v>
      </c>
      <c r="BN34" s="17">
        <v>544185.68000000005</v>
      </c>
      <c r="BO34" s="17">
        <v>94660</v>
      </c>
      <c r="BP34" s="17">
        <v>131421.60999999999</v>
      </c>
      <c r="BQ34" s="17">
        <v>174303.59999999998</v>
      </c>
      <c r="BR34" s="17">
        <v>298943.78000000003</v>
      </c>
      <c r="BS34" s="17">
        <v>271814.61</v>
      </c>
      <c r="BT34" s="17">
        <v>551443.9800000001</v>
      </c>
      <c r="BU34" s="17">
        <v>52401.229999999996</v>
      </c>
      <c r="BV34" s="17">
        <v>924463.87</v>
      </c>
      <c r="BW34" s="17">
        <v>227828</v>
      </c>
      <c r="BX34" s="17">
        <f t="shared" si="81"/>
        <v>672078.85</v>
      </c>
      <c r="BY34" s="17">
        <f t="shared" si="82"/>
        <v>1634926.54</v>
      </c>
      <c r="BZ34" s="17">
        <f t="shared" si="83"/>
        <v>1497761.2600000002</v>
      </c>
    </row>
    <row r="35" spans="1:78" x14ac:dyDescent="0.25">
      <c r="A35" s="13" t="s">
        <v>73</v>
      </c>
      <c r="B35" s="17">
        <f t="shared" si="73"/>
        <v>288.49</v>
      </c>
      <c r="C35" s="17">
        <f t="shared" si="74"/>
        <v>1160785</v>
      </c>
      <c r="D35" s="17">
        <v>0</v>
      </c>
      <c r="E35" s="17">
        <v>0</v>
      </c>
      <c r="F35" s="17">
        <v>33.999000000000002</v>
      </c>
      <c r="G35" s="17">
        <v>212538</v>
      </c>
      <c r="H35" s="17">
        <v>182.88499999999999</v>
      </c>
      <c r="I35" s="17">
        <v>819923</v>
      </c>
      <c r="J35" s="17">
        <f t="shared" si="75"/>
        <v>71.605999999999995</v>
      </c>
      <c r="K35" s="17">
        <f t="shared" si="76"/>
        <v>128324</v>
      </c>
      <c r="L35" s="17">
        <v>0.96</v>
      </c>
      <c r="M35" s="17">
        <v>1272</v>
      </c>
      <c r="N35" s="17">
        <f t="shared" si="77"/>
        <v>2.7720000000000002</v>
      </c>
      <c r="O35" s="17">
        <f t="shared" si="78"/>
        <v>6759</v>
      </c>
      <c r="P35" s="17">
        <v>1.54</v>
      </c>
      <c r="Q35" s="17">
        <v>3679</v>
      </c>
      <c r="R35" s="17">
        <v>0</v>
      </c>
      <c r="S35" s="17">
        <v>0</v>
      </c>
      <c r="T35" s="17">
        <v>1.232</v>
      </c>
      <c r="U35" s="17">
        <v>3080</v>
      </c>
      <c r="V35" s="17">
        <v>67.873999999999995</v>
      </c>
      <c r="W35" s="17">
        <v>120293</v>
      </c>
      <c r="X35" s="17">
        <v>2.8799999999999994</v>
      </c>
      <c r="Y35" s="17">
        <v>9023</v>
      </c>
      <c r="Z35" s="17">
        <v>15.319000000000003</v>
      </c>
      <c r="AA35" s="17">
        <v>25629</v>
      </c>
      <c r="AB35" s="17">
        <v>266.97799999999995</v>
      </c>
      <c r="AC35" s="17">
        <v>1118354</v>
      </c>
      <c r="AD35" s="17">
        <v>0</v>
      </c>
      <c r="AE35" s="17">
        <v>0</v>
      </c>
      <c r="AF35" s="17">
        <v>0</v>
      </c>
      <c r="AG35" s="17">
        <v>0</v>
      </c>
      <c r="AH35" s="17">
        <v>8</v>
      </c>
      <c r="AI35" s="17">
        <v>25331</v>
      </c>
      <c r="AJ35" s="17">
        <v>84</v>
      </c>
      <c r="AK35" s="17">
        <v>31103</v>
      </c>
      <c r="AL35" s="17">
        <v>192</v>
      </c>
      <c r="AM35" s="17">
        <v>3</v>
      </c>
      <c r="AN35" s="17">
        <v>1260</v>
      </c>
      <c r="AO35" s="17">
        <f t="shared" si="79"/>
        <v>96</v>
      </c>
      <c r="AP35" s="17">
        <f t="shared" si="80"/>
        <v>1347</v>
      </c>
      <c r="AQ35" s="17">
        <v>89</v>
      </c>
      <c r="AR35" s="17">
        <v>1011</v>
      </c>
      <c r="AS35" s="17">
        <v>7</v>
      </c>
      <c r="AT35" s="17">
        <v>336</v>
      </c>
      <c r="AU35" s="17">
        <v>0</v>
      </c>
      <c r="AV35" s="17">
        <v>0</v>
      </c>
      <c r="AW35" s="17">
        <v>42</v>
      </c>
      <c r="AX35" s="17">
        <v>2267</v>
      </c>
      <c r="AY35" s="17">
        <v>0</v>
      </c>
      <c r="AZ35" s="17">
        <v>0</v>
      </c>
      <c r="BA35" s="17">
        <v>1</v>
      </c>
      <c r="BB35" s="17">
        <v>360</v>
      </c>
      <c r="BC35" s="17">
        <v>147</v>
      </c>
      <c r="BD35" s="17">
        <v>1214</v>
      </c>
      <c r="BE35" s="17">
        <v>3189</v>
      </c>
      <c r="BF35" s="17">
        <v>0</v>
      </c>
      <c r="BG35" s="17">
        <v>0</v>
      </c>
      <c r="BH35" s="17">
        <v>23</v>
      </c>
      <c r="BI35" s="17">
        <v>22</v>
      </c>
      <c r="BJ35" s="17">
        <v>0</v>
      </c>
      <c r="BK35" s="17">
        <v>1</v>
      </c>
      <c r="BL35" s="17">
        <v>291307.84999999998</v>
      </c>
      <c r="BM35" s="17">
        <v>312053.55000000005</v>
      </c>
      <c r="BN35" s="17">
        <v>311769.40999999997</v>
      </c>
      <c r="BO35" s="17">
        <v>153578.49000000002</v>
      </c>
      <c r="BP35" s="17">
        <v>190732.36</v>
      </c>
      <c r="BQ35" s="17">
        <v>177252.42</v>
      </c>
      <c r="BR35" s="17">
        <v>517367.68</v>
      </c>
      <c r="BS35" s="17">
        <v>334285.78000000003</v>
      </c>
      <c r="BT35" s="17">
        <v>737565.04</v>
      </c>
      <c r="BU35" s="17">
        <v>133685</v>
      </c>
      <c r="BV35" s="17">
        <v>271042.83999999997</v>
      </c>
      <c r="BW35" s="17">
        <v>1914634.92</v>
      </c>
      <c r="BX35" s="17">
        <f t="shared" si="81"/>
        <v>1095939.02</v>
      </c>
      <c r="BY35" s="17">
        <f t="shared" si="82"/>
        <v>1108114.53</v>
      </c>
      <c r="BZ35" s="17">
        <f t="shared" si="83"/>
        <v>3141221.79</v>
      </c>
    </row>
    <row r="36" spans="1:78" x14ac:dyDescent="0.25">
      <c r="A36" s="13" t="s">
        <v>74</v>
      </c>
      <c r="B36" s="17">
        <f t="shared" si="73"/>
        <v>1151.6839000000002</v>
      </c>
      <c r="C36" s="17">
        <f t="shared" si="74"/>
        <v>4864440.6500000004</v>
      </c>
      <c r="D36" s="17">
        <v>16.14</v>
      </c>
      <c r="E36" s="17">
        <v>114201</v>
      </c>
      <c r="F36" s="17">
        <v>78.006500000000003</v>
      </c>
      <c r="G36" s="17">
        <v>673354.5</v>
      </c>
      <c r="H36" s="17">
        <v>621.55640000000028</v>
      </c>
      <c r="I36" s="17">
        <v>3398382.62</v>
      </c>
      <c r="J36" s="17">
        <f t="shared" si="75"/>
        <v>435.98100000000005</v>
      </c>
      <c r="K36" s="17">
        <f t="shared" si="76"/>
        <v>678502.53</v>
      </c>
      <c r="L36" s="17">
        <v>6.0030000000000001</v>
      </c>
      <c r="M36" s="17">
        <v>35278</v>
      </c>
      <c r="N36" s="17">
        <f t="shared" si="77"/>
        <v>32.129000000000005</v>
      </c>
      <c r="O36" s="17">
        <f t="shared" si="78"/>
        <v>69013.25</v>
      </c>
      <c r="P36" s="17">
        <v>12.96</v>
      </c>
      <c r="Q36" s="17">
        <v>29692</v>
      </c>
      <c r="R36" s="17">
        <v>14.459000000000001</v>
      </c>
      <c r="S36" s="17">
        <v>29227.25</v>
      </c>
      <c r="T36" s="17">
        <v>4.71</v>
      </c>
      <c r="U36" s="17">
        <v>10094</v>
      </c>
      <c r="V36" s="17">
        <v>397.84900000000005</v>
      </c>
      <c r="W36" s="17">
        <v>574211.28</v>
      </c>
      <c r="X36" s="17">
        <v>168.69800000000001</v>
      </c>
      <c r="Y36" s="17">
        <v>462583.6</v>
      </c>
      <c r="Z36" s="17">
        <v>68.010000000000019</v>
      </c>
      <c r="AA36" s="17">
        <v>128908</v>
      </c>
      <c r="AB36" s="17">
        <v>852.7940000000001</v>
      </c>
      <c r="AC36" s="17">
        <v>4031644.75</v>
      </c>
      <c r="AD36" s="17">
        <v>0</v>
      </c>
      <c r="AE36" s="17">
        <v>0</v>
      </c>
      <c r="AF36" s="17">
        <v>3.88</v>
      </c>
      <c r="AG36" s="17">
        <v>5520</v>
      </c>
      <c r="AH36" s="17">
        <v>33</v>
      </c>
      <c r="AI36" s="17">
        <v>30310</v>
      </c>
      <c r="AJ36" s="17">
        <v>293</v>
      </c>
      <c r="AK36" s="17">
        <v>166422.24</v>
      </c>
      <c r="AL36" s="17">
        <v>1063</v>
      </c>
      <c r="AM36" s="17">
        <v>2</v>
      </c>
      <c r="AN36" s="17">
        <v>503</v>
      </c>
      <c r="AO36" s="17">
        <f t="shared" si="79"/>
        <v>48</v>
      </c>
      <c r="AP36" s="17">
        <f t="shared" si="80"/>
        <v>710</v>
      </c>
      <c r="AQ36" s="17">
        <v>43</v>
      </c>
      <c r="AR36" s="17">
        <v>689</v>
      </c>
      <c r="AS36" s="17">
        <v>5</v>
      </c>
      <c r="AT36" s="17">
        <v>21</v>
      </c>
      <c r="AU36" s="17">
        <v>0</v>
      </c>
      <c r="AV36" s="17">
        <v>0</v>
      </c>
      <c r="AW36" s="17">
        <v>5</v>
      </c>
      <c r="AX36" s="17">
        <v>481</v>
      </c>
      <c r="AY36" s="17">
        <v>1</v>
      </c>
      <c r="AZ36" s="17">
        <v>30</v>
      </c>
      <c r="BA36" s="17">
        <v>0</v>
      </c>
      <c r="BB36" s="17">
        <v>0</v>
      </c>
      <c r="BC36" s="17">
        <v>2</v>
      </c>
      <c r="BD36" s="17">
        <v>100</v>
      </c>
      <c r="BE36" s="17">
        <v>40</v>
      </c>
      <c r="BF36" s="17">
        <v>647</v>
      </c>
      <c r="BG36" s="17">
        <v>2016</v>
      </c>
      <c r="BH36" s="17">
        <v>10</v>
      </c>
      <c r="BI36" s="17">
        <v>8</v>
      </c>
      <c r="BJ36" s="17">
        <v>2</v>
      </c>
      <c r="BK36" s="17">
        <v>15</v>
      </c>
      <c r="BL36" s="17">
        <v>501797.58999999997</v>
      </c>
      <c r="BM36" s="17">
        <v>390269.55000000005</v>
      </c>
      <c r="BN36" s="17">
        <v>623746.29</v>
      </c>
      <c r="BO36" s="17">
        <v>150156.89000000001</v>
      </c>
      <c r="BP36" s="17">
        <v>148142.81</v>
      </c>
      <c r="BQ36" s="17">
        <v>192255.91999999998</v>
      </c>
      <c r="BR36" s="17">
        <v>310957.96000000002</v>
      </c>
      <c r="BS36" s="17">
        <v>951215.44</v>
      </c>
      <c r="BT36" s="17">
        <v>1357048.54</v>
      </c>
      <c r="BU36" s="17">
        <v>1303554.1199999999</v>
      </c>
      <c r="BV36" s="17">
        <v>1357684.43</v>
      </c>
      <c r="BW36" s="17">
        <v>3443117.64</v>
      </c>
      <c r="BX36" s="17">
        <f t="shared" si="81"/>
        <v>2266466.5599999996</v>
      </c>
      <c r="BY36" s="17">
        <f t="shared" si="82"/>
        <v>2847312.23</v>
      </c>
      <c r="BZ36" s="17">
        <f t="shared" si="83"/>
        <v>5616168.3900000006</v>
      </c>
    </row>
    <row r="37" spans="1:78" x14ac:dyDescent="0.25">
      <c r="A37" s="14" t="s">
        <v>75</v>
      </c>
      <c r="B37" s="17">
        <f t="shared" si="73"/>
        <v>738.01970000000006</v>
      </c>
      <c r="C37" s="17">
        <f t="shared" si="74"/>
        <v>2780198</v>
      </c>
      <c r="D37" s="17">
        <v>17.138999999999999</v>
      </c>
      <c r="E37" s="17">
        <v>111366</v>
      </c>
      <c r="F37" s="17">
        <v>28.56</v>
      </c>
      <c r="G37" s="17">
        <v>201816</v>
      </c>
      <c r="H37" s="17">
        <v>378.62370000000004</v>
      </c>
      <c r="I37" s="17">
        <v>1952254</v>
      </c>
      <c r="J37" s="17">
        <f t="shared" si="75"/>
        <v>313.697</v>
      </c>
      <c r="K37" s="17">
        <f t="shared" si="76"/>
        <v>514762</v>
      </c>
      <c r="L37" s="17">
        <v>7.51</v>
      </c>
      <c r="M37" s="17">
        <v>45978</v>
      </c>
      <c r="N37" s="17">
        <f t="shared" si="77"/>
        <v>23.189999999999998</v>
      </c>
      <c r="O37" s="17">
        <f t="shared" si="78"/>
        <v>40832</v>
      </c>
      <c r="P37" s="17">
        <v>4.5999999999999996</v>
      </c>
      <c r="Q37" s="17">
        <v>12019</v>
      </c>
      <c r="R37" s="17">
        <v>5.8999999999999995</v>
      </c>
      <c r="S37" s="17">
        <v>12390</v>
      </c>
      <c r="T37" s="17">
        <v>12.69</v>
      </c>
      <c r="U37" s="17">
        <v>16423</v>
      </c>
      <c r="V37" s="17">
        <v>282.99700000000001</v>
      </c>
      <c r="W37" s="17">
        <v>427952</v>
      </c>
      <c r="X37" s="17">
        <v>189.43270000000001</v>
      </c>
      <c r="Y37" s="17">
        <v>482315.77</v>
      </c>
      <c r="Z37" s="17">
        <v>54.163000000000004</v>
      </c>
      <c r="AA37" s="17">
        <v>104402</v>
      </c>
      <c r="AB37" s="17">
        <v>468.23199999999997</v>
      </c>
      <c r="AC37" s="17">
        <v>2119294.23</v>
      </c>
      <c r="AD37" s="17">
        <v>0</v>
      </c>
      <c r="AE37" s="17">
        <v>0</v>
      </c>
      <c r="AF37" s="17">
        <v>1.7729999999999999</v>
      </c>
      <c r="AG37" s="17">
        <v>5714</v>
      </c>
      <c r="AH37" s="17">
        <v>30</v>
      </c>
      <c r="AI37" s="17">
        <v>79972</v>
      </c>
      <c r="AJ37" s="17">
        <v>262</v>
      </c>
      <c r="AK37" s="17">
        <v>300374.5</v>
      </c>
      <c r="AL37" s="17">
        <v>488</v>
      </c>
      <c r="AM37" s="17">
        <v>4</v>
      </c>
      <c r="AN37" s="17">
        <v>808</v>
      </c>
      <c r="AO37" s="17">
        <f t="shared" si="79"/>
        <v>54</v>
      </c>
      <c r="AP37" s="17">
        <f t="shared" si="80"/>
        <v>1030.5999999999999</v>
      </c>
      <c r="AQ37" s="17">
        <v>52</v>
      </c>
      <c r="AR37" s="17">
        <v>982</v>
      </c>
      <c r="AS37" s="17">
        <v>2</v>
      </c>
      <c r="AT37" s="17">
        <v>48.6</v>
      </c>
      <c r="AU37" s="17">
        <v>0</v>
      </c>
      <c r="AV37" s="17">
        <v>0</v>
      </c>
      <c r="AW37" s="17">
        <v>19</v>
      </c>
      <c r="AX37" s="17">
        <v>264</v>
      </c>
      <c r="AY37" s="17">
        <v>2</v>
      </c>
      <c r="AZ37" s="17">
        <v>60</v>
      </c>
      <c r="BA37" s="17">
        <v>0</v>
      </c>
      <c r="BB37" s="17">
        <v>0</v>
      </c>
      <c r="BC37" s="17">
        <v>46</v>
      </c>
      <c r="BD37" s="17">
        <v>0</v>
      </c>
      <c r="BE37" s="17">
        <v>0</v>
      </c>
      <c r="BF37" s="17">
        <v>0</v>
      </c>
      <c r="BG37" s="17">
        <v>0</v>
      </c>
      <c r="BH37" s="17">
        <v>17</v>
      </c>
      <c r="BI37" s="17">
        <v>11</v>
      </c>
      <c r="BJ37" s="17">
        <v>3</v>
      </c>
      <c r="BK37" s="17">
        <v>5</v>
      </c>
      <c r="BL37" s="17">
        <v>165607.97</v>
      </c>
      <c r="BM37" s="17">
        <v>150589.91999999998</v>
      </c>
      <c r="BN37" s="17">
        <v>314437.36</v>
      </c>
      <c r="BO37" s="17">
        <v>86477.37000000001</v>
      </c>
      <c r="BP37" s="17">
        <v>120612.43</v>
      </c>
      <c r="BQ37" s="17">
        <v>149276</v>
      </c>
      <c r="BR37" s="17">
        <v>427762.56</v>
      </c>
      <c r="BS37" s="17">
        <v>351786.48</v>
      </c>
      <c r="BT37" s="17">
        <v>1060363.3</v>
      </c>
      <c r="BU37" s="17">
        <v>819203.04</v>
      </c>
      <c r="BV37" s="17">
        <v>885501.85</v>
      </c>
      <c r="BW37" s="17">
        <v>1720742.8900000001</v>
      </c>
      <c r="BX37" s="17">
        <f t="shared" si="81"/>
        <v>1499050.94</v>
      </c>
      <c r="BY37" s="17">
        <f t="shared" si="82"/>
        <v>1508490.68</v>
      </c>
      <c r="BZ37" s="17">
        <f t="shared" si="83"/>
        <v>3244819.5500000003</v>
      </c>
    </row>
    <row r="38" spans="1:78" x14ac:dyDescent="0.25">
      <c r="A38" s="14" t="s">
        <v>76</v>
      </c>
      <c r="B38" s="17">
        <f t="shared" si="73"/>
        <v>178.92000000000002</v>
      </c>
      <c r="C38" s="17">
        <f t="shared" si="74"/>
        <v>632340.94999999995</v>
      </c>
      <c r="D38" s="17">
        <v>0</v>
      </c>
      <c r="E38" s="17">
        <v>0</v>
      </c>
      <c r="F38" s="17">
        <v>16.899999999999999</v>
      </c>
      <c r="G38" s="17">
        <v>56400</v>
      </c>
      <c r="H38" s="17">
        <v>135.33000000000001</v>
      </c>
      <c r="I38" s="17">
        <v>505317.95</v>
      </c>
      <c r="J38" s="17">
        <f t="shared" si="75"/>
        <v>26.689999999999998</v>
      </c>
      <c r="K38" s="17">
        <f t="shared" si="76"/>
        <v>70623</v>
      </c>
      <c r="L38" s="17">
        <v>7.7</v>
      </c>
      <c r="M38" s="17">
        <v>20000</v>
      </c>
      <c r="N38" s="17">
        <f t="shared" si="77"/>
        <v>2.1</v>
      </c>
      <c r="O38" s="17">
        <f t="shared" si="78"/>
        <v>8400</v>
      </c>
      <c r="P38" s="17">
        <v>0</v>
      </c>
      <c r="Q38" s="17">
        <v>0</v>
      </c>
      <c r="R38" s="17">
        <v>2.1</v>
      </c>
      <c r="S38" s="17">
        <v>8400</v>
      </c>
      <c r="T38" s="17">
        <v>0</v>
      </c>
      <c r="U38" s="17">
        <v>0</v>
      </c>
      <c r="V38" s="17">
        <v>16.889999999999997</v>
      </c>
      <c r="W38" s="17">
        <v>42223</v>
      </c>
      <c r="X38" s="17">
        <v>8.74</v>
      </c>
      <c r="Y38" s="17">
        <v>24747</v>
      </c>
      <c r="Z38" s="17">
        <v>9.8710000000000004</v>
      </c>
      <c r="AA38" s="17">
        <v>28294</v>
      </c>
      <c r="AB38" s="17">
        <v>143.45899999999997</v>
      </c>
      <c r="AC38" s="17">
        <v>518807.95</v>
      </c>
      <c r="AD38" s="17">
        <v>0</v>
      </c>
      <c r="AE38" s="17">
        <v>0</v>
      </c>
      <c r="AF38" s="17">
        <v>0</v>
      </c>
      <c r="AG38" s="17">
        <v>0</v>
      </c>
      <c r="AH38" s="17">
        <v>11</v>
      </c>
      <c r="AI38" s="17">
        <v>17333</v>
      </c>
      <c r="AJ38" s="17">
        <v>67</v>
      </c>
      <c r="AK38" s="17">
        <v>24737</v>
      </c>
      <c r="AL38" s="17">
        <v>47</v>
      </c>
      <c r="AM38" s="17">
        <v>0</v>
      </c>
      <c r="AN38" s="17">
        <v>0</v>
      </c>
      <c r="AO38" s="17">
        <f t="shared" si="79"/>
        <v>81</v>
      </c>
      <c r="AP38" s="17">
        <f t="shared" si="80"/>
        <v>729.5</v>
      </c>
      <c r="AQ38" s="17">
        <v>76</v>
      </c>
      <c r="AR38" s="17">
        <v>660.5</v>
      </c>
      <c r="AS38" s="17">
        <v>5</v>
      </c>
      <c r="AT38" s="17">
        <v>69</v>
      </c>
      <c r="AU38" s="17">
        <v>1</v>
      </c>
      <c r="AV38" s="17">
        <v>3</v>
      </c>
      <c r="AW38" s="17">
        <v>31</v>
      </c>
      <c r="AX38" s="17">
        <v>434</v>
      </c>
      <c r="AY38" s="17">
        <v>0</v>
      </c>
      <c r="AZ38" s="17">
        <v>0</v>
      </c>
      <c r="BA38" s="17">
        <v>0</v>
      </c>
      <c r="BB38" s="17">
        <v>0</v>
      </c>
      <c r="BC38" s="17">
        <v>73</v>
      </c>
      <c r="BD38" s="17">
        <v>2390</v>
      </c>
      <c r="BE38" s="17">
        <v>6080</v>
      </c>
      <c r="BF38" s="17">
        <v>0</v>
      </c>
      <c r="BG38" s="17">
        <v>0</v>
      </c>
      <c r="BH38" s="17">
        <v>5</v>
      </c>
      <c r="BI38" s="17">
        <v>2</v>
      </c>
      <c r="BJ38" s="17">
        <v>0</v>
      </c>
      <c r="BK38" s="17">
        <v>0</v>
      </c>
      <c r="BL38" s="17">
        <v>54811.98</v>
      </c>
      <c r="BM38" s="17">
        <v>72112.17</v>
      </c>
      <c r="BN38" s="17">
        <v>191899.94</v>
      </c>
      <c r="BO38" s="17">
        <v>90585.739999999991</v>
      </c>
      <c r="BP38" s="17">
        <v>120379.17000000001</v>
      </c>
      <c r="BQ38" s="17">
        <v>149781</v>
      </c>
      <c r="BR38" s="17">
        <v>494326.59</v>
      </c>
      <c r="BS38" s="17">
        <v>191697.11</v>
      </c>
      <c r="BT38" s="17">
        <v>309237.75</v>
      </c>
      <c r="BU38" s="17">
        <v>115067</v>
      </c>
      <c r="BV38" s="17">
        <v>159458.73000000001</v>
      </c>
      <c r="BW38" s="17">
        <v>524591</v>
      </c>
      <c r="BX38" s="17">
        <f t="shared" si="81"/>
        <v>754791.31</v>
      </c>
      <c r="BY38" s="17">
        <f t="shared" si="82"/>
        <v>543647.18000000005</v>
      </c>
      <c r="BZ38" s="17">
        <f t="shared" si="83"/>
        <v>1175509.69</v>
      </c>
    </row>
    <row r="39" spans="1:78" x14ac:dyDescent="0.25">
      <c r="A39" s="14" t="s">
        <v>77</v>
      </c>
      <c r="B39" s="17">
        <f t="shared" si="73"/>
        <v>317.923</v>
      </c>
      <c r="C39" s="17">
        <f t="shared" si="74"/>
        <v>1243092.08</v>
      </c>
      <c r="D39" s="17">
        <v>2.2999999999999998</v>
      </c>
      <c r="E39" s="17">
        <v>13800</v>
      </c>
      <c r="F39" s="17">
        <v>31.468</v>
      </c>
      <c r="G39" s="17">
        <v>204561.89</v>
      </c>
      <c r="H39" s="17">
        <v>144.64399999999998</v>
      </c>
      <c r="I39" s="17">
        <v>753964.38</v>
      </c>
      <c r="J39" s="17">
        <f t="shared" si="75"/>
        <v>139.511</v>
      </c>
      <c r="K39" s="17">
        <f t="shared" si="76"/>
        <v>270765.81</v>
      </c>
      <c r="L39" s="17">
        <v>6.5939999999999994</v>
      </c>
      <c r="M39" s="17">
        <v>21558.93</v>
      </c>
      <c r="N39" s="17">
        <f t="shared" si="77"/>
        <v>4</v>
      </c>
      <c r="O39" s="17">
        <f>SUM(Q39+S39+U39)</f>
        <v>13000</v>
      </c>
      <c r="P39" s="17">
        <v>0</v>
      </c>
      <c r="Q39" s="17">
        <v>0</v>
      </c>
      <c r="R39" s="17">
        <v>4</v>
      </c>
      <c r="S39" s="17">
        <v>13000</v>
      </c>
      <c r="T39" s="17">
        <v>0</v>
      </c>
      <c r="U39" s="17">
        <v>0</v>
      </c>
      <c r="V39" s="17">
        <v>128.917</v>
      </c>
      <c r="W39" s="17">
        <v>236206.88</v>
      </c>
      <c r="X39" s="17">
        <v>23.785299999999999</v>
      </c>
      <c r="Y39" s="17">
        <v>54673.09</v>
      </c>
      <c r="Z39" s="17">
        <v>47.329000000000001</v>
      </c>
      <c r="AA39" s="17">
        <v>99657.33</v>
      </c>
      <c r="AB39" s="17">
        <v>237.18900000000005</v>
      </c>
      <c r="AC39" s="17">
        <v>1059041.6599999999</v>
      </c>
      <c r="AD39" s="17">
        <v>0</v>
      </c>
      <c r="AE39" s="17">
        <v>0</v>
      </c>
      <c r="AF39" s="17">
        <v>0</v>
      </c>
      <c r="AG39" s="17">
        <v>0</v>
      </c>
      <c r="AH39" s="17">
        <v>10</v>
      </c>
      <c r="AI39" s="17">
        <v>34030</v>
      </c>
      <c r="AJ39" s="17">
        <v>374</v>
      </c>
      <c r="AK39" s="17">
        <v>72057.06</v>
      </c>
      <c r="AL39" s="17">
        <v>345</v>
      </c>
      <c r="AM39" s="17">
        <v>3</v>
      </c>
      <c r="AN39" s="17">
        <v>460</v>
      </c>
      <c r="AO39" s="17">
        <f t="shared" si="79"/>
        <v>47</v>
      </c>
      <c r="AP39" s="17">
        <f t="shared" si="80"/>
        <v>4179</v>
      </c>
      <c r="AQ39" s="17">
        <v>46</v>
      </c>
      <c r="AR39" s="17">
        <v>4174</v>
      </c>
      <c r="AS39" s="17">
        <v>1</v>
      </c>
      <c r="AT39" s="17">
        <v>5</v>
      </c>
      <c r="AU39" s="17">
        <v>1</v>
      </c>
      <c r="AV39" s="17">
        <v>17</v>
      </c>
      <c r="AW39" s="17">
        <v>11</v>
      </c>
      <c r="AX39" s="17">
        <v>607</v>
      </c>
      <c r="AY39" s="17">
        <v>0</v>
      </c>
      <c r="AZ39" s="17">
        <v>0</v>
      </c>
      <c r="BA39" s="17">
        <v>0</v>
      </c>
      <c r="BB39" s="17">
        <v>0</v>
      </c>
      <c r="BC39" s="17">
        <v>21</v>
      </c>
      <c r="BD39" s="17">
        <v>1446.1</v>
      </c>
      <c r="BE39" s="17">
        <v>740.8</v>
      </c>
      <c r="BF39" s="17">
        <v>0</v>
      </c>
      <c r="BG39" s="17">
        <v>0</v>
      </c>
      <c r="BH39" s="17">
        <v>6</v>
      </c>
      <c r="BI39" s="17">
        <v>2</v>
      </c>
      <c r="BJ39" s="17">
        <v>1</v>
      </c>
      <c r="BK39" s="17">
        <v>4</v>
      </c>
      <c r="BL39" s="17">
        <v>1112788.78</v>
      </c>
      <c r="BM39" s="17">
        <v>99972.04</v>
      </c>
      <c r="BN39" s="17">
        <v>139138.05000000002</v>
      </c>
      <c r="BO39" s="17">
        <v>321043.43000000005</v>
      </c>
      <c r="BP39" s="17">
        <v>95270.329999999987</v>
      </c>
      <c r="BQ39" s="17">
        <v>128293.94</v>
      </c>
      <c r="BR39" s="17">
        <v>330868.84000000003</v>
      </c>
      <c r="BS39" s="17">
        <v>321464.59999999998</v>
      </c>
      <c r="BT39" s="17">
        <v>694420.34000000008</v>
      </c>
      <c r="BU39" s="17">
        <v>414068.7</v>
      </c>
      <c r="BV39" s="17">
        <v>1040573.04</v>
      </c>
      <c r="BW39" s="17">
        <v>859754.9</v>
      </c>
      <c r="BX39" s="17">
        <f t="shared" si="81"/>
        <v>2178769.75</v>
      </c>
      <c r="BY39" s="17">
        <f t="shared" si="82"/>
        <v>1557280.01</v>
      </c>
      <c r="BZ39" s="17">
        <f t="shared" si="83"/>
        <v>1821607.23</v>
      </c>
    </row>
    <row r="40" spans="1:78" x14ac:dyDescent="0.25">
      <c r="A40" s="14" t="s">
        <v>78</v>
      </c>
      <c r="B40" s="17">
        <f t="shared" si="73"/>
        <v>339.81150000000008</v>
      </c>
      <c r="C40" s="17">
        <f t="shared" si="74"/>
        <v>1445109</v>
      </c>
      <c r="D40" s="17">
        <v>12</v>
      </c>
      <c r="E40" s="17">
        <v>91000</v>
      </c>
      <c r="F40" s="17">
        <v>54.04</v>
      </c>
      <c r="G40" s="17">
        <v>370240</v>
      </c>
      <c r="H40" s="17">
        <v>178.32150000000007</v>
      </c>
      <c r="I40" s="17">
        <v>817937</v>
      </c>
      <c r="J40" s="17">
        <f t="shared" si="75"/>
        <v>95.45</v>
      </c>
      <c r="K40" s="17">
        <f t="shared" si="76"/>
        <v>165932</v>
      </c>
      <c r="L40" s="17">
        <v>12.319999999999999</v>
      </c>
      <c r="M40" s="17">
        <v>50079</v>
      </c>
      <c r="N40" s="17">
        <f t="shared" si="77"/>
        <v>9.82</v>
      </c>
      <c r="O40" s="17">
        <f t="shared" si="78"/>
        <v>19484</v>
      </c>
      <c r="P40" s="17">
        <v>8.85</v>
      </c>
      <c r="Q40" s="17">
        <v>18300</v>
      </c>
      <c r="R40" s="17">
        <v>0.97</v>
      </c>
      <c r="S40" s="17">
        <v>1184</v>
      </c>
      <c r="T40" s="17">
        <v>0</v>
      </c>
      <c r="U40" s="17">
        <v>0</v>
      </c>
      <c r="V40" s="17">
        <v>73.31</v>
      </c>
      <c r="W40" s="17">
        <v>96369</v>
      </c>
      <c r="X40" s="17">
        <v>9.0999999999999979</v>
      </c>
      <c r="Y40" s="17">
        <v>21157</v>
      </c>
      <c r="Z40" s="17">
        <v>17.68</v>
      </c>
      <c r="AA40" s="17">
        <v>24673.9</v>
      </c>
      <c r="AB40" s="17">
        <v>299.12750000000005</v>
      </c>
      <c r="AC40" s="17">
        <v>1330417</v>
      </c>
      <c r="AD40" s="17">
        <v>4.5</v>
      </c>
      <c r="AE40" s="17">
        <v>54000</v>
      </c>
      <c r="AF40" s="17">
        <v>6</v>
      </c>
      <c r="AG40" s="17">
        <v>7800</v>
      </c>
      <c r="AH40" s="17">
        <v>11</v>
      </c>
      <c r="AI40" s="17">
        <v>47846</v>
      </c>
      <c r="AJ40" s="17">
        <v>47</v>
      </c>
      <c r="AK40" s="17">
        <v>33364.410000000003</v>
      </c>
      <c r="AL40" s="17">
        <v>292</v>
      </c>
      <c r="AM40" s="17">
        <v>6</v>
      </c>
      <c r="AN40" s="17">
        <v>1884</v>
      </c>
      <c r="AO40" s="17">
        <f t="shared" si="79"/>
        <v>166</v>
      </c>
      <c r="AP40" s="17">
        <f t="shared" si="80"/>
        <v>2012</v>
      </c>
      <c r="AQ40" s="17">
        <v>146</v>
      </c>
      <c r="AR40" s="17">
        <v>1719.5</v>
      </c>
      <c r="AS40" s="17">
        <v>20</v>
      </c>
      <c r="AT40" s="17">
        <v>292.5</v>
      </c>
      <c r="AU40" s="17">
        <v>0</v>
      </c>
      <c r="AV40" s="17">
        <v>0</v>
      </c>
      <c r="AW40" s="17">
        <v>79</v>
      </c>
      <c r="AX40" s="17">
        <v>1253.5500000000002</v>
      </c>
      <c r="AY40" s="17">
        <v>0</v>
      </c>
      <c r="AZ40" s="17">
        <v>0</v>
      </c>
      <c r="BA40" s="17">
        <v>1</v>
      </c>
      <c r="BB40" s="17">
        <v>190</v>
      </c>
      <c r="BC40" s="17">
        <v>172</v>
      </c>
      <c r="BD40" s="17">
        <v>884</v>
      </c>
      <c r="BE40" s="17">
        <v>2768</v>
      </c>
      <c r="BF40" s="17">
        <v>0</v>
      </c>
      <c r="BG40" s="17">
        <v>0</v>
      </c>
      <c r="BH40" s="17">
        <v>17</v>
      </c>
      <c r="BI40" s="17">
        <v>10</v>
      </c>
      <c r="BJ40" s="17">
        <v>1</v>
      </c>
      <c r="BK40" s="17">
        <v>1</v>
      </c>
      <c r="BL40" s="17">
        <v>54018</v>
      </c>
      <c r="BM40" s="17">
        <v>56407.469999999994</v>
      </c>
      <c r="BN40" s="17">
        <v>36922.600000000006</v>
      </c>
      <c r="BO40" s="17">
        <v>33439.160000000003</v>
      </c>
      <c r="BP40" s="17">
        <v>53690.579999999994</v>
      </c>
      <c r="BQ40" s="17">
        <v>45026.58</v>
      </c>
      <c r="BR40" s="17">
        <v>64939.75</v>
      </c>
      <c r="BS40" s="17">
        <v>111270.28</v>
      </c>
      <c r="BT40" s="17">
        <v>371949.26</v>
      </c>
      <c r="BU40" s="17">
        <v>170602.2</v>
      </c>
      <c r="BV40" s="17">
        <v>478899.75</v>
      </c>
      <c r="BW40" s="17">
        <v>2785405.59</v>
      </c>
      <c r="BX40" s="17">
        <f t="shared" si="81"/>
        <v>322999.11</v>
      </c>
      <c r="BY40" s="17">
        <f t="shared" si="82"/>
        <v>700268.08</v>
      </c>
      <c r="BZ40" s="17">
        <f t="shared" si="83"/>
        <v>3239304.03</v>
      </c>
    </row>
    <row r="41" spans="1:78" x14ac:dyDescent="0.25">
      <c r="A41" s="14" t="s">
        <v>79</v>
      </c>
      <c r="B41" s="17">
        <f t="shared" si="73"/>
        <v>329.56299999999999</v>
      </c>
      <c r="C41" s="17">
        <f t="shared" si="74"/>
        <v>1251526</v>
      </c>
      <c r="D41" s="17">
        <v>3.4</v>
      </c>
      <c r="E41" s="17">
        <v>23800</v>
      </c>
      <c r="F41" s="17">
        <v>69.305000000000007</v>
      </c>
      <c r="G41" s="17">
        <v>377824</v>
      </c>
      <c r="H41" s="17">
        <v>132.435</v>
      </c>
      <c r="I41" s="17">
        <v>654536</v>
      </c>
      <c r="J41" s="17">
        <f t="shared" si="75"/>
        <v>124.423</v>
      </c>
      <c r="K41" s="17">
        <f>SUM(M41+O41+W41)</f>
        <v>195366</v>
      </c>
      <c r="L41" s="17">
        <v>9.3000000000000007</v>
      </c>
      <c r="M41" s="17">
        <v>17160</v>
      </c>
      <c r="N41" s="17">
        <f t="shared" si="77"/>
        <v>0.79</v>
      </c>
      <c r="O41" s="17">
        <f t="shared" si="78"/>
        <v>1580</v>
      </c>
      <c r="P41" s="17">
        <v>0.39</v>
      </c>
      <c r="Q41" s="17">
        <v>780</v>
      </c>
      <c r="R41" s="17">
        <v>0.4</v>
      </c>
      <c r="S41" s="17">
        <v>800</v>
      </c>
      <c r="T41" s="17">
        <v>0</v>
      </c>
      <c r="U41" s="17">
        <v>0</v>
      </c>
      <c r="V41" s="17">
        <v>114.333</v>
      </c>
      <c r="W41" s="17">
        <v>176626</v>
      </c>
      <c r="X41" s="17">
        <v>8.5517000000000003</v>
      </c>
      <c r="Y41" s="17">
        <v>43212</v>
      </c>
      <c r="Z41" s="17">
        <v>43.2866</v>
      </c>
      <c r="AA41" s="17">
        <v>118908</v>
      </c>
      <c r="AB41" s="17">
        <v>249.1497</v>
      </c>
      <c r="AC41" s="17">
        <v>1034798</v>
      </c>
      <c r="AD41" s="17">
        <v>0</v>
      </c>
      <c r="AE41" s="17">
        <v>0</v>
      </c>
      <c r="AF41" s="17">
        <v>0.45</v>
      </c>
      <c r="AG41" s="17">
        <v>1125</v>
      </c>
      <c r="AH41" s="17">
        <v>9</v>
      </c>
      <c r="AI41" s="17">
        <v>67551</v>
      </c>
      <c r="AJ41" s="17">
        <v>284</v>
      </c>
      <c r="AK41" s="17">
        <v>71685</v>
      </c>
      <c r="AL41" s="17">
        <v>115</v>
      </c>
      <c r="AM41" s="17">
        <v>1</v>
      </c>
      <c r="AN41" s="17">
        <v>625</v>
      </c>
      <c r="AO41" s="17">
        <f t="shared" si="79"/>
        <v>94</v>
      </c>
      <c r="AP41" s="17">
        <f t="shared" si="80"/>
        <v>1248</v>
      </c>
      <c r="AQ41" s="17">
        <v>87</v>
      </c>
      <c r="AR41" s="17">
        <v>1170</v>
      </c>
      <c r="AS41" s="17">
        <v>7</v>
      </c>
      <c r="AT41" s="17">
        <v>78</v>
      </c>
      <c r="AU41" s="17">
        <v>1</v>
      </c>
      <c r="AV41" s="17">
        <v>10</v>
      </c>
      <c r="AW41" s="17">
        <v>28</v>
      </c>
      <c r="AX41" s="17">
        <v>277.5</v>
      </c>
      <c r="AY41" s="17">
        <v>0</v>
      </c>
      <c r="AZ41" s="17">
        <v>0</v>
      </c>
      <c r="BA41" s="17">
        <v>6</v>
      </c>
      <c r="BB41" s="17">
        <v>2005</v>
      </c>
      <c r="BC41" s="17">
        <v>93</v>
      </c>
      <c r="BD41" s="17">
        <v>195</v>
      </c>
      <c r="BE41" s="17">
        <v>490</v>
      </c>
      <c r="BF41" s="17">
        <v>1740</v>
      </c>
      <c r="BG41" s="17">
        <v>4350</v>
      </c>
      <c r="BH41" s="17">
        <v>12</v>
      </c>
      <c r="BI41" s="17">
        <v>12</v>
      </c>
      <c r="BJ41" s="17">
        <v>2</v>
      </c>
      <c r="BK41" s="17">
        <v>3</v>
      </c>
      <c r="BL41" s="17">
        <v>113780.08</v>
      </c>
      <c r="BM41" s="17">
        <v>192837.75</v>
      </c>
      <c r="BN41" s="17">
        <v>249005.76</v>
      </c>
      <c r="BO41" s="17">
        <v>78871.950000000012</v>
      </c>
      <c r="BP41" s="17">
        <v>137958.47999999998</v>
      </c>
      <c r="BQ41" s="17">
        <v>151088.51</v>
      </c>
      <c r="BR41" s="17">
        <v>134939.65</v>
      </c>
      <c r="BS41" s="17">
        <v>666380.31000000006</v>
      </c>
      <c r="BT41" s="17">
        <v>350502.64</v>
      </c>
      <c r="BU41" s="17">
        <v>1210697</v>
      </c>
      <c r="BV41" s="17">
        <v>887648</v>
      </c>
      <c r="BW41" s="17">
        <v>2041507.37</v>
      </c>
      <c r="BX41" s="17">
        <f t="shared" si="81"/>
        <v>1538288.6800000002</v>
      </c>
      <c r="BY41" s="17">
        <f t="shared" si="82"/>
        <v>1884824.54</v>
      </c>
      <c r="BZ41" s="17">
        <f t="shared" si="83"/>
        <v>2792104.2800000003</v>
      </c>
    </row>
    <row r="42" spans="1:78" x14ac:dyDescent="0.25">
      <c r="A42" s="14" t="s">
        <v>80</v>
      </c>
      <c r="B42" s="17">
        <f>SUM(D42+F42+H42+J42)</f>
        <v>371.55499999999995</v>
      </c>
      <c r="C42" s="17">
        <f t="shared" si="74"/>
        <v>1509159.9300000002</v>
      </c>
      <c r="D42" s="17">
        <v>9.09</v>
      </c>
      <c r="E42" s="17">
        <v>77345</v>
      </c>
      <c r="F42" s="17">
        <v>27.119999999999997</v>
      </c>
      <c r="G42" s="17">
        <v>182980.6</v>
      </c>
      <c r="H42" s="17">
        <v>172.66299999999995</v>
      </c>
      <c r="I42" s="17">
        <v>891848</v>
      </c>
      <c r="J42" s="17">
        <f t="shared" si="75"/>
        <v>162.68199999999999</v>
      </c>
      <c r="K42" s="17">
        <f t="shared" si="76"/>
        <v>356986.32999999996</v>
      </c>
      <c r="L42" s="17">
        <v>14.24</v>
      </c>
      <c r="M42" s="17">
        <v>61491</v>
      </c>
      <c r="N42" s="17">
        <f t="shared" si="77"/>
        <v>36.159999999999997</v>
      </c>
      <c r="O42" s="17">
        <f t="shared" si="78"/>
        <v>77072</v>
      </c>
      <c r="P42" s="17">
        <v>17.309999999999999</v>
      </c>
      <c r="Q42" s="17">
        <v>43542</v>
      </c>
      <c r="R42" s="17">
        <v>18.850000000000001</v>
      </c>
      <c r="S42" s="17">
        <v>33530</v>
      </c>
      <c r="T42" s="17">
        <v>0</v>
      </c>
      <c r="U42" s="17">
        <v>0</v>
      </c>
      <c r="V42" s="17">
        <v>112.282</v>
      </c>
      <c r="W42" s="17">
        <v>218423.33</v>
      </c>
      <c r="X42" s="17">
        <v>4.1400000000000006</v>
      </c>
      <c r="Y42" s="17">
        <v>11802</v>
      </c>
      <c r="Z42" s="17">
        <v>75.47999999999999</v>
      </c>
      <c r="AA42" s="17">
        <v>182402.33000000002</v>
      </c>
      <c r="AB42" s="17">
        <v>258.24099999999993</v>
      </c>
      <c r="AC42" s="17">
        <v>1212232.5</v>
      </c>
      <c r="AD42" s="17">
        <v>0</v>
      </c>
      <c r="AE42" s="17">
        <v>0</v>
      </c>
      <c r="AF42" s="17">
        <v>0.69</v>
      </c>
      <c r="AG42" s="17">
        <v>268</v>
      </c>
      <c r="AH42" s="17">
        <v>14</v>
      </c>
      <c r="AI42" s="17">
        <v>60411</v>
      </c>
      <c r="AJ42" s="17">
        <v>216</v>
      </c>
      <c r="AK42" s="17">
        <v>118568</v>
      </c>
      <c r="AL42" s="17">
        <v>123</v>
      </c>
      <c r="AM42" s="17">
        <v>1</v>
      </c>
      <c r="AN42" s="17">
        <v>3670</v>
      </c>
      <c r="AO42" s="17">
        <f t="shared" si="79"/>
        <v>107</v>
      </c>
      <c r="AP42" s="17">
        <f t="shared" si="80"/>
        <v>1075</v>
      </c>
      <c r="AQ42" s="17">
        <v>101</v>
      </c>
      <c r="AR42" s="17">
        <v>979</v>
      </c>
      <c r="AS42" s="17">
        <v>6</v>
      </c>
      <c r="AT42" s="17">
        <v>96</v>
      </c>
      <c r="AU42" s="17">
        <v>3</v>
      </c>
      <c r="AV42" s="17">
        <v>33</v>
      </c>
      <c r="AW42" s="17">
        <v>64</v>
      </c>
      <c r="AX42" s="17">
        <v>1751.3</v>
      </c>
      <c r="AY42" s="17">
        <v>4</v>
      </c>
      <c r="AZ42" s="17">
        <v>42</v>
      </c>
      <c r="BA42" s="17">
        <v>0</v>
      </c>
      <c r="BB42" s="17">
        <v>0</v>
      </c>
      <c r="BC42" s="17">
        <v>189</v>
      </c>
      <c r="BD42" s="17">
        <v>2720.1</v>
      </c>
      <c r="BE42" s="17">
        <v>4178.1499999999996</v>
      </c>
      <c r="BF42" s="17">
        <v>0</v>
      </c>
      <c r="BG42" s="17">
        <v>0</v>
      </c>
      <c r="BH42" s="17">
        <v>21</v>
      </c>
      <c r="BI42" s="17">
        <v>20</v>
      </c>
      <c r="BJ42" s="17">
        <v>2</v>
      </c>
      <c r="BK42" s="17">
        <v>2</v>
      </c>
      <c r="BL42" s="17">
        <v>170142.98</v>
      </c>
      <c r="BM42" s="17">
        <v>124211.17</v>
      </c>
      <c r="BN42" s="17">
        <v>98926.6</v>
      </c>
      <c r="BO42" s="17">
        <v>67511.45</v>
      </c>
      <c r="BP42" s="17">
        <v>131468.62</v>
      </c>
      <c r="BQ42" s="17">
        <v>150213.19</v>
      </c>
      <c r="BR42" s="17">
        <v>284508.97000000003</v>
      </c>
      <c r="BS42" s="17">
        <v>597515.94999999995</v>
      </c>
      <c r="BT42" s="17">
        <v>1029857.9700000001</v>
      </c>
      <c r="BU42" s="17">
        <v>581668.65999999992</v>
      </c>
      <c r="BV42" s="17">
        <v>985381.88</v>
      </c>
      <c r="BW42" s="17">
        <v>2900830.2</v>
      </c>
      <c r="BX42" s="17">
        <f t="shared" si="81"/>
        <v>1103832.06</v>
      </c>
      <c r="BY42" s="17">
        <f t="shared" si="82"/>
        <v>1838577.62</v>
      </c>
      <c r="BZ42" s="17">
        <f t="shared" si="83"/>
        <v>4179827.96</v>
      </c>
    </row>
    <row r="43" spans="1:78" x14ac:dyDescent="0.25">
      <c r="A43" s="14" t="s">
        <v>81</v>
      </c>
      <c r="B43" s="17">
        <f t="shared" si="73"/>
        <v>888.26599999999996</v>
      </c>
      <c r="C43" s="17">
        <f>SUM(E43+G43+I43+K43)</f>
        <v>3355472</v>
      </c>
      <c r="D43" s="17">
        <v>38.1</v>
      </c>
      <c r="E43" s="17">
        <v>266250</v>
      </c>
      <c r="F43" s="17">
        <v>151.46</v>
      </c>
      <c r="G43" s="17">
        <v>835774</v>
      </c>
      <c r="H43" s="17">
        <v>367.78000000000003</v>
      </c>
      <c r="I43" s="17">
        <v>1659674</v>
      </c>
      <c r="J43" s="17">
        <f>SUM(L43+N43+V43)</f>
        <v>330.92599999999993</v>
      </c>
      <c r="K43" s="17">
        <f t="shared" si="76"/>
        <v>593774</v>
      </c>
      <c r="L43" s="17">
        <v>44.01</v>
      </c>
      <c r="M43" s="17">
        <v>146280</v>
      </c>
      <c r="N43" s="17">
        <f t="shared" si="77"/>
        <v>2.12</v>
      </c>
      <c r="O43" s="17">
        <f t="shared" si="78"/>
        <v>6366</v>
      </c>
      <c r="P43" s="17">
        <v>0</v>
      </c>
      <c r="Q43" s="17">
        <v>0</v>
      </c>
      <c r="R43" s="17">
        <v>2.12</v>
      </c>
      <c r="S43" s="17">
        <v>6366</v>
      </c>
      <c r="T43" s="17">
        <v>0</v>
      </c>
      <c r="U43" s="17">
        <v>0</v>
      </c>
      <c r="V43" s="17">
        <v>284.79599999999994</v>
      </c>
      <c r="W43" s="17">
        <v>441128</v>
      </c>
      <c r="X43" s="17">
        <v>127.124</v>
      </c>
      <c r="Y43" s="17">
        <v>376238</v>
      </c>
      <c r="Z43" s="17">
        <v>43.56</v>
      </c>
      <c r="AA43" s="17">
        <v>60499</v>
      </c>
      <c r="AB43" s="17">
        <v>672.59100000000001</v>
      </c>
      <c r="AC43" s="17">
        <v>2826757</v>
      </c>
      <c r="AD43" s="17">
        <v>0</v>
      </c>
      <c r="AE43" s="17">
        <v>0</v>
      </c>
      <c r="AF43" s="17">
        <v>1.2</v>
      </c>
      <c r="AG43" s="17">
        <v>377</v>
      </c>
      <c r="AH43" s="17">
        <v>31</v>
      </c>
      <c r="AI43" s="17">
        <v>81812</v>
      </c>
      <c r="AJ43" s="17">
        <v>126</v>
      </c>
      <c r="AK43" s="17">
        <v>75189</v>
      </c>
      <c r="AL43" s="17">
        <v>394</v>
      </c>
      <c r="AM43" s="17">
        <v>4</v>
      </c>
      <c r="AN43" s="17">
        <v>3736</v>
      </c>
      <c r="AO43" s="17">
        <f t="shared" si="79"/>
        <v>35</v>
      </c>
      <c r="AP43" s="17">
        <f t="shared" si="80"/>
        <v>766</v>
      </c>
      <c r="AQ43" s="17">
        <v>32</v>
      </c>
      <c r="AR43" s="17">
        <v>631</v>
      </c>
      <c r="AS43" s="17">
        <v>3</v>
      </c>
      <c r="AT43" s="17">
        <v>135</v>
      </c>
      <c r="AU43" s="17">
        <v>0</v>
      </c>
      <c r="AV43" s="17">
        <v>0</v>
      </c>
      <c r="AW43" s="17">
        <v>7</v>
      </c>
      <c r="AX43" s="17">
        <v>118</v>
      </c>
      <c r="AY43" s="17">
        <v>1</v>
      </c>
      <c r="AZ43" s="17">
        <v>30</v>
      </c>
      <c r="BA43" s="17">
        <v>3</v>
      </c>
      <c r="BB43" s="17">
        <v>719</v>
      </c>
      <c r="BC43" s="17">
        <v>67</v>
      </c>
      <c r="BD43" s="17">
        <v>80</v>
      </c>
      <c r="BE43" s="17">
        <v>200</v>
      </c>
      <c r="BF43" s="17">
        <v>0</v>
      </c>
      <c r="BG43" s="17">
        <v>0</v>
      </c>
      <c r="BH43" s="17">
        <v>17</v>
      </c>
      <c r="BI43" s="17">
        <v>16</v>
      </c>
      <c r="BJ43" s="17">
        <v>5</v>
      </c>
      <c r="BK43" s="17">
        <v>5</v>
      </c>
      <c r="BL43" s="17">
        <v>264501.09999999998</v>
      </c>
      <c r="BM43" s="17">
        <v>247400.25000000003</v>
      </c>
      <c r="BN43" s="17">
        <v>639083.20000000007</v>
      </c>
      <c r="BO43" s="17">
        <v>64555.81</v>
      </c>
      <c r="BP43" s="17">
        <v>78971.210000000006</v>
      </c>
      <c r="BQ43" s="17">
        <v>109139.2</v>
      </c>
      <c r="BR43" s="17">
        <v>226850.19</v>
      </c>
      <c r="BS43" s="17">
        <v>298375.98</v>
      </c>
      <c r="BT43" s="17">
        <v>377135.41000000003</v>
      </c>
      <c r="BU43" s="17">
        <v>11505.6</v>
      </c>
      <c r="BV43" s="17">
        <v>5900</v>
      </c>
      <c r="BW43" s="17">
        <v>573376.49</v>
      </c>
      <c r="BX43" s="17">
        <f t="shared" si="81"/>
        <v>567412.69999999995</v>
      </c>
      <c r="BY43" s="17">
        <f t="shared" si="82"/>
        <v>630647.43999999994</v>
      </c>
      <c r="BZ43" s="17">
        <f t="shared" si="83"/>
        <v>1698734.3</v>
      </c>
    </row>
    <row r="44" spans="1:78" x14ac:dyDescent="0.25">
      <c r="A44" s="14" t="s">
        <v>82</v>
      </c>
      <c r="B44" s="17">
        <f t="shared" si="73"/>
        <v>829.02600000000007</v>
      </c>
      <c r="C44" s="17">
        <f t="shared" si="74"/>
        <v>3393245.72</v>
      </c>
      <c r="D44" s="17">
        <v>25.08</v>
      </c>
      <c r="E44" s="17">
        <v>111977</v>
      </c>
      <c r="F44" s="17">
        <v>51.114000000000004</v>
      </c>
      <c r="G44" s="17">
        <v>230589</v>
      </c>
      <c r="H44" s="17">
        <v>578.22100000000012</v>
      </c>
      <c r="I44" s="17">
        <v>2777308.9000000004</v>
      </c>
      <c r="J44" s="17">
        <f t="shared" si="75"/>
        <v>174.61099999999999</v>
      </c>
      <c r="K44" s="17">
        <f t="shared" si="76"/>
        <v>273370.82</v>
      </c>
      <c r="L44" s="17">
        <v>14.402999999999999</v>
      </c>
      <c r="M44" s="17">
        <v>47725</v>
      </c>
      <c r="N44" s="17">
        <f t="shared" si="77"/>
        <v>7.8440000000000003</v>
      </c>
      <c r="O44" s="17">
        <f t="shared" si="78"/>
        <v>18473</v>
      </c>
      <c r="P44" s="17">
        <v>6.16</v>
      </c>
      <c r="Q44" s="17">
        <v>15193</v>
      </c>
      <c r="R44" s="17">
        <v>1.6840000000000002</v>
      </c>
      <c r="S44" s="17">
        <v>3280</v>
      </c>
      <c r="T44" s="17">
        <v>0</v>
      </c>
      <c r="U44" s="17">
        <v>0</v>
      </c>
      <c r="V44" s="17">
        <v>152.364</v>
      </c>
      <c r="W44" s="17">
        <v>207172.82</v>
      </c>
      <c r="X44" s="17">
        <v>27.512000000000004</v>
      </c>
      <c r="Y44" s="17">
        <v>64407.09</v>
      </c>
      <c r="Z44" s="17">
        <v>87.942999999999984</v>
      </c>
      <c r="AA44" s="17">
        <v>123772.05</v>
      </c>
      <c r="AB44" s="17">
        <v>667.05900000000031</v>
      </c>
      <c r="AC44" s="17">
        <v>3027189.9200000004</v>
      </c>
      <c r="AD44" s="17">
        <v>0</v>
      </c>
      <c r="AE44" s="17">
        <v>0</v>
      </c>
      <c r="AF44" s="17">
        <v>0</v>
      </c>
      <c r="AG44" s="17">
        <v>0</v>
      </c>
      <c r="AH44" s="17">
        <v>52</v>
      </c>
      <c r="AI44" s="17">
        <v>74388.12</v>
      </c>
      <c r="AJ44" s="17">
        <v>217</v>
      </c>
      <c r="AK44" s="17">
        <v>69287</v>
      </c>
      <c r="AL44" s="17">
        <v>417</v>
      </c>
      <c r="AM44" s="17">
        <v>8</v>
      </c>
      <c r="AN44" s="17">
        <v>3077</v>
      </c>
      <c r="AO44" s="17">
        <f t="shared" si="79"/>
        <v>263</v>
      </c>
      <c r="AP44" s="17">
        <f t="shared" si="80"/>
        <v>4282.45</v>
      </c>
      <c r="AQ44" s="17">
        <v>246</v>
      </c>
      <c r="AR44" s="17">
        <v>3354.45</v>
      </c>
      <c r="AS44" s="17">
        <v>17</v>
      </c>
      <c r="AT44" s="17">
        <v>928</v>
      </c>
      <c r="AU44" s="17">
        <v>1</v>
      </c>
      <c r="AV44" s="17">
        <v>4</v>
      </c>
      <c r="AW44" s="17">
        <v>100</v>
      </c>
      <c r="AX44" s="17">
        <v>1739</v>
      </c>
      <c r="AY44" s="17">
        <v>1</v>
      </c>
      <c r="AZ44" s="17">
        <v>75</v>
      </c>
      <c r="BA44" s="17">
        <v>5</v>
      </c>
      <c r="BB44" s="17">
        <v>60</v>
      </c>
      <c r="BC44" s="17">
        <v>264</v>
      </c>
      <c r="BD44" s="17">
        <v>1309</v>
      </c>
      <c r="BE44" s="17">
        <v>2250</v>
      </c>
      <c r="BF44" s="17">
        <v>559</v>
      </c>
      <c r="BG44" s="17">
        <v>2117</v>
      </c>
      <c r="BH44" s="17">
        <v>21</v>
      </c>
      <c r="BI44" s="17">
        <v>13</v>
      </c>
      <c r="BJ44" s="17">
        <v>0</v>
      </c>
      <c r="BK44" s="17">
        <v>6</v>
      </c>
      <c r="BL44" s="17">
        <v>511952.38</v>
      </c>
      <c r="BM44" s="17">
        <v>599559.29</v>
      </c>
      <c r="BN44" s="17">
        <v>547683.39000000013</v>
      </c>
      <c r="BO44" s="17">
        <v>80173.37999999999</v>
      </c>
      <c r="BP44" s="17">
        <v>134248.00000000003</v>
      </c>
      <c r="BQ44" s="17">
        <v>114586.68999999999</v>
      </c>
      <c r="BR44" s="17">
        <v>441741.57000000007</v>
      </c>
      <c r="BS44" s="17">
        <v>800392.96</v>
      </c>
      <c r="BT44" s="17">
        <v>1378742.7000000002</v>
      </c>
      <c r="BU44" s="17">
        <v>1121413.3399999999</v>
      </c>
      <c r="BV44" s="17">
        <v>1639164.6899999997</v>
      </c>
      <c r="BW44" s="17">
        <v>2186887.5760000004</v>
      </c>
      <c r="BX44" s="17">
        <f t="shared" si="81"/>
        <v>2155280.67</v>
      </c>
      <c r="BY44" s="17">
        <f t="shared" si="82"/>
        <v>3173364.9399999995</v>
      </c>
      <c r="BZ44" s="17">
        <f t="shared" si="83"/>
        <v>4227900.3560000006</v>
      </c>
    </row>
    <row r="45" spans="1:78" x14ac:dyDescent="0.25">
      <c r="A45" s="14" t="s">
        <v>136</v>
      </c>
      <c r="B45" s="17">
        <f t="shared" si="73"/>
        <v>721.44</v>
      </c>
      <c r="C45" s="17">
        <f t="shared" si="74"/>
        <v>3631354</v>
      </c>
      <c r="D45" s="17">
        <v>99.1</v>
      </c>
      <c r="E45" s="17">
        <v>964947</v>
      </c>
      <c r="F45" s="17">
        <v>126.5</v>
      </c>
      <c r="G45" s="17">
        <v>870864</v>
      </c>
      <c r="H45" s="17">
        <v>113.6</v>
      </c>
      <c r="I45" s="17">
        <v>568175</v>
      </c>
      <c r="J45" s="17">
        <f t="shared" si="75"/>
        <v>382.24</v>
      </c>
      <c r="K45" s="17">
        <f t="shared" si="76"/>
        <v>1227368</v>
      </c>
      <c r="L45" s="17">
        <v>2.52</v>
      </c>
      <c r="M45" s="17">
        <v>44069</v>
      </c>
      <c r="N45" s="17">
        <f t="shared" si="77"/>
        <v>27.21</v>
      </c>
      <c r="O45" s="17">
        <f t="shared" si="78"/>
        <v>54420</v>
      </c>
      <c r="P45" s="17">
        <v>6.07</v>
      </c>
      <c r="Q45" s="17">
        <v>12140</v>
      </c>
      <c r="R45" s="17">
        <v>7.0000000000000007E-2</v>
      </c>
      <c r="S45" s="17">
        <v>140</v>
      </c>
      <c r="T45" s="17">
        <v>21.07</v>
      </c>
      <c r="U45" s="17">
        <v>42140</v>
      </c>
      <c r="V45" s="17">
        <v>352.51</v>
      </c>
      <c r="W45" s="17">
        <v>1128879</v>
      </c>
      <c r="X45" s="17">
        <v>0</v>
      </c>
      <c r="Y45" s="17">
        <v>0</v>
      </c>
      <c r="Z45" s="17">
        <v>0</v>
      </c>
      <c r="AA45" s="17">
        <v>1503</v>
      </c>
      <c r="AB45" s="17">
        <v>719.94</v>
      </c>
      <c r="AC45" s="17">
        <v>3629851</v>
      </c>
      <c r="AD45" s="17">
        <v>31.2</v>
      </c>
      <c r="AE45" s="17">
        <v>436800</v>
      </c>
      <c r="AF45" s="17">
        <v>1.1100000000000001</v>
      </c>
      <c r="AG45" s="17">
        <v>2220</v>
      </c>
      <c r="AH45" s="17">
        <v>3</v>
      </c>
      <c r="AI45" s="17">
        <v>5570</v>
      </c>
      <c r="AJ45" s="17">
        <v>315</v>
      </c>
      <c r="AK45" s="17">
        <v>322730</v>
      </c>
      <c r="AL45" s="17">
        <v>365</v>
      </c>
      <c r="AM45" s="17">
        <v>0</v>
      </c>
      <c r="AN45" s="17">
        <v>0</v>
      </c>
      <c r="AO45" s="17">
        <f t="shared" si="79"/>
        <v>31</v>
      </c>
      <c r="AP45" s="17">
        <f t="shared" si="80"/>
        <v>684</v>
      </c>
      <c r="AQ45" s="17">
        <v>31</v>
      </c>
      <c r="AR45" s="17">
        <v>684</v>
      </c>
      <c r="AS45" s="17">
        <v>0</v>
      </c>
      <c r="AT45" s="17">
        <v>0</v>
      </c>
      <c r="AU45" s="17">
        <v>0</v>
      </c>
      <c r="AV45" s="17">
        <v>0</v>
      </c>
      <c r="AW45" s="17">
        <v>13</v>
      </c>
      <c r="AX45" s="17">
        <v>1093</v>
      </c>
      <c r="AY45" s="17">
        <v>0</v>
      </c>
      <c r="AZ45" s="17">
        <v>0</v>
      </c>
      <c r="BA45" s="17">
        <v>16</v>
      </c>
      <c r="BB45" s="17">
        <v>865</v>
      </c>
      <c r="BC45" s="17">
        <v>0</v>
      </c>
      <c r="BD45" s="17">
        <v>420</v>
      </c>
      <c r="BE45" s="17">
        <v>882</v>
      </c>
      <c r="BF45" s="17">
        <v>0</v>
      </c>
      <c r="BG45" s="17">
        <v>0</v>
      </c>
      <c r="BH45" s="17">
        <v>0</v>
      </c>
      <c r="BI45" s="17">
        <v>0</v>
      </c>
      <c r="BJ45" s="17">
        <v>56</v>
      </c>
      <c r="BK45" s="17">
        <v>3</v>
      </c>
      <c r="BL45" s="17">
        <v>2041341</v>
      </c>
      <c r="BM45" s="17">
        <v>2451000</v>
      </c>
      <c r="BN45" s="17">
        <v>2700000</v>
      </c>
      <c r="BO45" s="17">
        <v>1172105</v>
      </c>
      <c r="BP45" s="17">
        <v>1986910</v>
      </c>
      <c r="BQ45" s="17">
        <v>2176680</v>
      </c>
      <c r="BR45" s="17">
        <v>7200997</v>
      </c>
      <c r="BS45" s="17">
        <v>1779005</v>
      </c>
      <c r="BT45" s="17">
        <v>4374324</v>
      </c>
      <c r="BU45" s="17">
        <v>0</v>
      </c>
      <c r="BV45" s="17">
        <v>43413</v>
      </c>
      <c r="BW45" s="17">
        <v>32588</v>
      </c>
      <c r="BX45" s="17">
        <f t="shared" si="81"/>
        <v>10414443</v>
      </c>
      <c r="BY45" s="17">
        <f t="shared" si="82"/>
        <v>6260328</v>
      </c>
      <c r="BZ45" s="17">
        <f t="shared" si="83"/>
        <v>9283592</v>
      </c>
    </row>
    <row r="46" spans="1:78" x14ac:dyDescent="0.25">
      <c r="A46" s="14" t="s">
        <v>84</v>
      </c>
      <c r="B46" s="17">
        <f t="shared" si="73"/>
        <v>411.70800000000008</v>
      </c>
      <c r="C46" s="17">
        <f t="shared" si="74"/>
        <v>1499133.5</v>
      </c>
      <c r="D46" s="17">
        <v>0</v>
      </c>
      <c r="E46" s="17">
        <v>0</v>
      </c>
      <c r="F46" s="17">
        <v>31.6</v>
      </c>
      <c r="G46" s="17">
        <v>128350</v>
      </c>
      <c r="H46" s="17">
        <v>300.86500000000007</v>
      </c>
      <c r="I46" s="17">
        <v>1158984</v>
      </c>
      <c r="J46" s="17">
        <f t="shared" si="75"/>
        <v>79.242999999999995</v>
      </c>
      <c r="K46" s="17">
        <f t="shared" si="76"/>
        <v>211799.5</v>
      </c>
      <c r="L46" s="17">
        <v>39.900000000000006</v>
      </c>
      <c r="M46" s="17">
        <v>145387</v>
      </c>
      <c r="N46" s="17">
        <f t="shared" si="77"/>
        <v>2.2199999999999998</v>
      </c>
      <c r="O46" s="17">
        <f t="shared" si="78"/>
        <v>7907</v>
      </c>
      <c r="P46" s="17">
        <v>0</v>
      </c>
      <c r="Q46" s="17">
        <v>0</v>
      </c>
      <c r="R46" s="17">
        <v>1.22</v>
      </c>
      <c r="S46" s="17">
        <v>4907</v>
      </c>
      <c r="T46" s="17">
        <v>1</v>
      </c>
      <c r="U46" s="17">
        <v>3000</v>
      </c>
      <c r="V46" s="17">
        <v>37.12299999999999</v>
      </c>
      <c r="W46" s="17">
        <v>58505.5</v>
      </c>
      <c r="X46" s="17">
        <v>20.733000000000001</v>
      </c>
      <c r="Y46" s="17">
        <v>80349.5</v>
      </c>
      <c r="Z46" s="17">
        <v>11.56</v>
      </c>
      <c r="AA46" s="17">
        <v>23013</v>
      </c>
      <c r="AB46" s="17">
        <v>349.09500000000003</v>
      </c>
      <c r="AC46" s="17">
        <v>1297924</v>
      </c>
      <c r="AD46" s="17">
        <v>0</v>
      </c>
      <c r="AE46" s="17">
        <v>0</v>
      </c>
      <c r="AF46" s="17">
        <v>0</v>
      </c>
      <c r="AG46" s="17">
        <v>0</v>
      </c>
      <c r="AH46" s="17">
        <v>22</v>
      </c>
      <c r="AI46" s="17">
        <v>34820</v>
      </c>
      <c r="AJ46" s="17">
        <v>50</v>
      </c>
      <c r="AK46" s="17">
        <v>20410</v>
      </c>
      <c r="AL46" s="17">
        <v>38</v>
      </c>
      <c r="AM46" s="17">
        <v>1</v>
      </c>
      <c r="AN46" s="17">
        <v>2910</v>
      </c>
      <c r="AO46" s="17">
        <f t="shared" si="79"/>
        <v>94</v>
      </c>
      <c r="AP46" s="17">
        <f t="shared" si="80"/>
        <v>1005</v>
      </c>
      <c r="AQ46" s="17">
        <v>87</v>
      </c>
      <c r="AR46" s="17">
        <v>908</v>
      </c>
      <c r="AS46" s="17">
        <v>7</v>
      </c>
      <c r="AT46" s="17">
        <v>97</v>
      </c>
      <c r="AU46" s="17">
        <v>3</v>
      </c>
      <c r="AV46" s="17">
        <v>44</v>
      </c>
      <c r="AW46" s="17">
        <v>41</v>
      </c>
      <c r="AX46" s="17">
        <v>589</v>
      </c>
      <c r="AY46" s="17">
        <v>3</v>
      </c>
      <c r="AZ46" s="17">
        <v>44</v>
      </c>
      <c r="BA46" s="17">
        <v>0</v>
      </c>
      <c r="BB46" s="17">
        <v>0</v>
      </c>
      <c r="BC46" s="17">
        <v>165</v>
      </c>
      <c r="BD46" s="17">
        <v>339</v>
      </c>
      <c r="BE46" s="17">
        <v>506</v>
      </c>
      <c r="BF46" s="17">
        <v>0</v>
      </c>
      <c r="BG46" s="17">
        <v>0</v>
      </c>
      <c r="BH46" s="17">
        <v>22</v>
      </c>
      <c r="BI46" s="17">
        <v>18</v>
      </c>
      <c r="BJ46" s="17">
        <v>0</v>
      </c>
      <c r="BK46" s="17">
        <v>0</v>
      </c>
      <c r="BL46" s="17">
        <v>52945.729999999996</v>
      </c>
      <c r="BM46" s="17">
        <v>73722.19</v>
      </c>
      <c r="BN46" s="17">
        <v>129299.1</v>
      </c>
      <c r="BO46" s="17">
        <v>40262.36</v>
      </c>
      <c r="BP46" s="17">
        <v>77876.320000000007</v>
      </c>
      <c r="BQ46" s="17">
        <v>89105.13</v>
      </c>
      <c r="BR46" s="17">
        <v>80183</v>
      </c>
      <c r="BS46" s="17">
        <v>44398</v>
      </c>
      <c r="BT46" s="17">
        <v>265945.82</v>
      </c>
      <c r="BU46" s="17">
        <v>10541</v>
      </c>
      <c r="BV46" s="17">
        <v>61369</v>
      </c>
      <c r="BW46" s="17">
        <v>1364522</v>
      </c>
      <c r="BX46" s="17">
        <f t="shared" si="81"/>
        <v>183932.09</v>
      </c>
      <c r="BY46" s="17">
        <f t="shared" si="82"/>
        <v>257365.51</v>
      </c>
      <c r="BZ46" s="17">
        <f t="shared" si="83"/>
        <v>1848872.05</v>
      </c>
    </row>
    <row r="47" spans="1:78" x14ac:dyDescent="0.25">
      <c r="A47" s="14" t="s">
        <v>85</v>
      </c>
      <c r="B47" s="17">
        <f t="shared" si="73"/>
        <v>253.39500000000004</v>
      </c>
      <c r="C47" s="17">
        <f t="shared" si="74"/>
        <v>1087873</v>
      </c>
      <c r="D47" s="17">
        <v>2.8</v>
      </c>
      <c r="E47" s="17">
        <v>33600</v>
      </c>
      <c r="F47" s="17">
        <v>10.175000000000001</v>
      </c>
      <c r="G47" s="17">
        <v>122947</v>
      </c>
      <c r="H47" s="17">
        <v>211.06000000000006</v>
      </c>
      <c r="I47" s="17">
        <v>865519</v>
      </c>
      <c r="J47" s="17">
        <f t="shared" si="75"/>
        <v>29.36</v>
      </c>
      <c r="K47" s="17">
        <f t="shared" si="76"/>
        <v>65807</v>
      </c>
      <c r="L47" s="17">
        <v>6.1899999999999995</v>
      </c>
      <c r="M47" s="17">
        <v>21570</v>
      </c>
      <c r="N47" s="17">
        <f t="shared" si="77"/>
        <v>0.1</v>
      </c>
      <c r="O47" s="17">
        <f t="shared" si="78"/>
        <v>150</v>
      </c>
      <c r="P47" s="17">
        <v>0</v>
      </c>
      <c r="Q47" s="17">
        <v>0</v>
      </c>
      <c r="R47" s="17">
        <v>0.1</v>
      </c>
      <c r="S47" s="17">
        <v>150</v>
      </c>
      <c r="T47" s="17">
        <v>0</v>
      </c>
      <c r="U47" s="17">
        <v>0</v>
      </c>
      <c r="V47" s="17">
        <v>23.07</v>
      </c>
      <c r="W47" s="17">
        <v>44087</v>
      </c>
      <c r="X47" s="17">
        <v>6.8599999999999994</v>
      </c>
      <c r="Y47" s="17">
        <v>32430</v>
      </c>
      <c r="Z47" s="17">
        <v>9.61</v>
      </c>
      <c r="AA47" s="17">
        <v>32838.5</v>
      </c>
      <c r="AB47" s="17">
        <v>199.495</v>
      </c>
      <c r="AC47" s="17">
        <v>904410.5</v>
      </c>
      <c r="AD47" s="17">
        <v>0</v>
      </c>
      <c r="AE47" s="17">
        <v>0</v>
      </c>
      <c r="AF47" s="17">
        <v>0</v>
      </c>
      <c r="AG47" s="17">
        <v>0</v>
      </c>
      <c r="AH47" s="17">
        <v>8</v>
      </c>
      <c r="AI47" s="17">
        <v>16707</v>
      </c>
      <c r="AJ47" s="17">
        <v>87</v>
      </c>
      <c r="AK47" s="17">
        <v>45037</v>
      </c>
      <c r="AL47" s="17">
        <v>52</v>
      </c>
      <c r="AM47" s="17">
        <v>4</v>
      </c>
      <c r="AN47" s="17">
        <v>880</v>
      </c>
      <c r="AO47" s="17">
        <f t="shared" si="79"/>
        <v>138</v>
      </c>
      <c r="AP47" s="17">
        <f t="shared" si="80"/>
        <v>1265</v>
      </c>
      <c r="AQ47" s="17">
        <v>127</v>
      </c>
      <c r="AR47" s="17">
        <v>1216</v>
      </c>
      <c r="AS47" s="17">
        <v>11</v>
      </c>
      <c r="AT47" s="17">
        <v>49</v>
      </c>
      <c r="AU47" s="17">
        <v>0</v>
      </c>
      <c r="AV47" s="17">
        <v>0</v>
      </c>
      <c r="AW47" s="17">
        <v>25</v>
      </c>
      <c r="AX47" s="17">
        <v>495</v>
      </c>
      <c r="AY47" s="17">
        <v>8</v>
      </c>
      <c r="AZ47" s="17">
        <v>40</v>
      </c>
      <c r="BA47" s="17">
        <v>2</v>
      </c>
      <c r="BB47" s="17">
        <v>489</v>
      </c>
      <c r="BC47" s="17">
        <v>76</v>
      </c>
      <c r="BD47" s="17">
        <v>724</v>
      </c>
      <c r="BE47" s="17">
        <v>1256</v>
      </c>
      <c r="BF47" s="17">
        <v>500</v>
      </c>
      <c r="BG47" s="17">
        <v>500</v>
      </c>
      <c r="BH47" s="17">
        <v>9</v>
      </c>
      <c r="BI47" s="17">
        <v>1</v>
      </c>
      <c r="BJ47" s="17">
        <v>1</v>
      </c>
      <c r="BK47" s="17">
        <v>0</v>
      </c>
      <c r="BL47" s="17">
        <v>94980.84</v>
      </c>
      <c r="BM47" s="17">
        <v>138151.82</v>
      </c>
      <c r="BN47" s="17">
        <v>184919.57</v>
      </c>
      <c r="BO47" s="17">
        <v>82218.39</v>
      </c>
      <c r="BP47" s="17">
        <v>91266.41</v>
      </c>
      <c r="BQ47" s="17">
        <v>100826.43000000001</v>
      </c>
      <c r="BR47" s="17">
        <v>82220</v>
      </c>
      <c r="BS47" s="17">
        <v>86975</v>
      </c>
      <c r="BT47" s="17">
        <v>833235.6</v>
      </c>
      <c r="BU47" s="17">
        <v>544141.49</v>
      </c>
      <c r="BV47" s="17">
        <v>105311.08</v>
      </c>
      <c r="BW47" s="17">
        <v>141608.23000000001</v>
      </c>
      <c r="BX47" s="17">
        <f t="shared" si="81"/>
        <v>803560.72</v>
      </c>
      <c r="BY47" s="17">
        <f t="shared" si="82"/>
        <v>421704.31</v>
      </c>
      <c r="BZ47" s="17">
        <f t="shared" si="83"/>
        <v>1260589.83</v>
      </c>
    </row>
    <row r="48" spans="1:78" x14ac:dyDescent="0.25">
      <c r="A48" s="14" t="s">
        <v>86</v>
      </c>
      <c r="B48" s="17">
        <f t="shared" si="73"/>
        <v>1159.5680000000002</v>
      </c>
      <c r="C48" s="17">
        <f t="shared" si="74"/>
        <v>4227384.6499999994</v>
      </c>
      <c r="D48" s="17">
        <v>75.039999999999992</v>
      </c>
      <c r="E48" s="17">
        <v>465740</v>
      </c>
      <c r="F48" s="17">
        <v>32.4</v>
      </c>
      <c r="G48" s="17">
        <v>162957</v>
      </c>
      <c r="H48" s="17">
        <v>550.49400000000003</v>
      </c>
      <c r="I48" s="17">
        <v>2747841.7199999997</v>
      </c>
      <c r="J48" s="17">
        <f t="shared" si="75"/>
        <v>501.63400000000013</v>
      </c>
      <c r="K48" s="17">
        <f t="shared" si="76"/>
        <v>850845.92999999993</v>
      </c>
      <c r="L48" s="17">
        <v>4.9409999999999989</v>
      </c>
      <c r="M48" s="17">
        <v>19854</v>
      </c>
      <c r="N48" s="17">
        <f t="shared" si="77"/>
        <v>7.93</v>
      </c>
      <c r="O48" s="17">
        <f>SUM(Q48+S48+U48)</f>
        <v>16910</v>
      </c>
      <c r="P48" s="17">
        <v>0.59</v>
      </c>
      <c r="Q48" s="17">
        <v>1445</v>
      </c>
      <c r="R48" s="17">
        <v>6.68</v>
      </c>
      <c r="S48" s="17">
        <v>12260</v>
      </c>
      <c r="T48" s="17">
        <v>0.65999999999999992</v>
      </c>
      <c r="U48" s="17">
        <v>3205</v>
      </c>
      <c r="V48" s="17">
        <v>488.76300000000015</v>
      </c>
      <c r="W48" s="17">
        <v>814081.92999999993</v>
      </c>
      <c r="X48" s="17">
        <v>83.197000000000003</v>
      </c>
      <c r="Y48" s="17">
        <v>155712.29999999999</v>
      </c>
      <c r="Z48" s="17">
        <v>97.400000000000034</v>
      </c>
      <c r="AA48" s="17">
        <v>164639.39000000001</v>
      </c>
      <c r="AB48" s="17">
        <v>973.54899999999975</v>
      </c>
      <c r="AC48" s="17">
        <v>3898494.96</v>
      </c>
      <c r="AD48" s="17">
        <v>0</v>
      </c>
      <c r="AE48" s="17">
        <v>0</v>
      </c>
      <c r="AF48" s="17">
        <v>4.3</v>
      </c>
      <c r="AG48" s="17">
        <v>4300</v>
      </c>
      <c r="AH48" s="17">
        <v>41</v>
      </c>
      <c r="AI48" s="17">
        <v>103627</v>
      </c>
      <c r="AJ48" s="17">
        <v>119</v>
      </c>
      <c r="AK48" s="17">
        <v>70599</v>
      </c>
      <c r="AL48" s="17">
        <v>461</v>
      </c>
      <c r="AM48" s="17">
        <v>6</v>
      </c>
      <c r="AN48" s="17">
        <v>1475</v>
      </c>
      <c r="AO48" s="17">
        <f t="shared" si="79"/>
        <v>175</v>
      </c>
      <c r="AP48" s="17">
        <f t="shared" si="80"/>
        <v>2118</v>
      </c>
      <c r="AQ48" s="17">
        <v>163</v>
      </c>
      <c r="AR48" s="17">
        <v>1861</v>
      </c>
      <c r="AS48" s="17">
        <v>12</v>
      </c>
      <c r="AT48" s="17">
        <v>257</v>
      </c>
      <c r="AU48" s="17">
        <v>1</v>
      </c>
      <c r="AV48" s="17">
        <v>15</v>
      </c>
      <c r="AW48" s="17">
        <v>66</v>
      </c>
      <c r="AX48" s="17">
        <v>825.4</v>
      </c>
      <c r="AY48" s="17">
        <v>0</v>
      </c>
      <c r="AZ48" s="17">
        <v>0</v>
      </c>
      <c r="BA48" s="17">
        <v>2</v>
      </c>
      <c r="BB48" s="17">
        <v>18</v>
      </c>
      <c r="BC48" s="17">
        <v>175</v>
      </c>
      <c r="BD48" s="17">
        <v>615</v>
      </c>
      <c r="BE48" s="17">
        <v>1250</v>
      </c>
      <c r="BF48" s="17">
        <v>0</v>
      </c>
      <c r="BG48" s="17">
        <v>0</v>
      </c>
      <c r="BH48" s="17">
        <v>33</v>
      </c>
      <c r="BI48" s="17">
        <v>28</v>
      </c>
      <c r="BJ48" s="17">
        <v>1</v>
      </c>
      <c r="BK48" s="17">
        <v>4</v>
      </c>
      <c r="BL48" s="17">
        <v>536902.25</v>
      </c>
      <c r="BM48" s="17">
        <v>599268.46000000008</v>
      </c>
      <c r="BN48" s="17">
        <v>664061.19000000006</v>
      </c>
      <c r="BO48" s="17">
        <v>120530.64000000001</v>
      </c>
      <c r="BP48" s="17">
        <v>297237.55</v>
      </c>
      <c r="BQ48" s="17">
        <v>230576.38</v>
      </c>
      <c r="BR48" s="17">
        <v>302592.57</v>
      </c>
      <c r="BS48" s="17">
        <v>249910.19</v>
      </c>
      <c r="BT48" s="17">
        <v>600598.4</v>
      </c>
      <c r="BU48" s="17">
        <v>197666.9</v>
      </c>
      <c r="BV48" s="17">
        <v>110617.59000000001</v>
      </c>
      <c r="BW48" s="17">
        <v>591335.71</v>
      </c>
      <c r="BX48" s="17">
        <f t="shared" si="81"/>
        <v>1157692.3599999999</v>
      </c>
      <c r="BY48" s="17">
        <f t="shared" si="82"/>
        <v>1257033.79</v>
      </c>
      <c r="BZ48" s="17">
        <f t="shared" si="83"/>
        <v>2086571.6800000002</v>
      </c>
    </row>
    <row r="49" spans="1:78" x14ac:dyDescent="0.25">
      <c r="A49" s="14" t="s">
        <v>87</v>
      </c>
      <c r="B49" s="17">
        <f t="shared" si="73"/>
        <v>225.13599999999997</v>
      </c>
      <c r="C49" s="17">
        <f t="shared" si="74"/>
        <v>905264</v>
      </c>
      <c r="D49" s="17">
        <v>0</v>
      </c>
      <c r="E49" s="17">
        <v>0</v>
      </c>
      <c r="F49" s="17">
        <v>5.43</v>
      </c>
      <c r="G49" s="17">
        <v>32645</v>
      </c>
      <c r="H49" s="17">
        <v>150.62599999999995</v>
      </c>
      <c r="I49" s="17">
        <v>718572</v>
      </c>
      <c r="J49" s="17">
        <f t="shared" si="75"/>
        <v>69.080000000000013</v>
      </c>
      <c r="K49" s="17">
        <f t="shared" si="76"/>
        <v>154047</v>
      </c>
      <c r="L49" s="17">
        <v>13.090000000000002</v>
      </c>
      <c r="M49" s="17">
        <v>58024</v>
      </c>
      <c r="N49" s="17">
        <f t="shared" si="77"/>
        <v>4.0200000000000005</v>
      </c>
      <c r="O49" s="17">
        <f t="shared" si="78"/>
        <v>9404</v>
      </c>
      <c r="P49" s="17">
        <v>0</v>
      </c>
      <c r="Q49" s="17">
        <v>0</v>
      </c>
      <c r="R49" s="17">
        <v>1.3</v>
      </c>
      <c r="S49" s="17">
        <v>1750</v>
      </c>
      <c r="T49" s="17">
        <v>2.72</v>
      </c>
      <c r="U49" s="17">
        <v>7654</v>
      </c>
      <c r="V49" s="17">
        <v>51.970000000000006</v>
      </c>
      <c r="W49" s="17">
        <v>86619</v>
      </c>
      <c r="X49" s="17">
        <v>2.1999999999999997</v>
      </c>
      <c r="Y49" s="17">
        <v>2956</v>
      </c>
      <c r="Z49" s="17">
        <v>14.84</v>
      </c>
      <c r="AA49" s="17">
        <v>28618</v>
      </c>
      <c r="AB49" s="17">
        <v>201.44</v>
      </c>
      <c r="AC49" s="17">
        <v>853659</v>
      </c>
      <c r="AD49" s="17">
        <v>0</v>
      </c>
      <c r="AE49" s="17">
        <v>0</v>
      </c>
      <c r="AF49" s="17">
        <v>0</v>
      </c>
      <c r="AG49" s="17">
        <v>0</v>
      </c>
      <c r="AH49" s="17">
        <v>12</v>
      </c>
      <c r="AI49" s="17">
        <v>74771</v>
      </c>
      <c r="AJ49" s="17">
        <v>54</v>
      </c>
      <c r="AK49" s="17">
        <v>25529</v>
      </c>
      <c r="AL49" s="17">
        <v>65</v>
      </c>
      <c r="AM49" s="17">
        <v>1</v>
      </c>
      <c r="AN49" s="17">
        <v>2438</v>
      </c>
      <c r="AO49" s="17">
        <f t="shared" si="79"/>
        <v>90</v>
      </c>
      <c r="AP49" s="17">
        <f t="shared" si="80"/>
        <v>711</v>
      </c>
      <c r="AQ49" s="17">
        <v>85</v>
      </c>
      <c r="AR49" s="17">
        <v>678</v>
      </c>
      <c r="AS49" s="17">
        <v>5</v>
      </c>
      <c r="AT49" s="17">
        <v>33</v>
      </c>
      <c r="AU49" s="17">
        <v>2</v>
      </c>
      <c r="AV49" s="17">
        <v>23</v>
      </c>
      <c r="AW49" s="17">
        <v>76</v>
      </c>
      <c r="AX49" s="17">
        <v>730</v>
      </c>
      <c r="AY49" s="17">
        <v>2</v>
      </c>
      <c r="AZ49" s="17">
        <v>95</v>
      </c>
      <c r="BA49" s="17">
        <v>1</v>
      </c>
      <c r="BB49" s="17">
        <v>99</v>
      </c>
      <c r="BC49" s="17">
        <v>64</v>
      </c>
      <c r="BD49" s="17">
        <v>1802</v>
      </c>
      <c r="BE49" s="17">
        <v>4436</v>
      </c>
      <c r="BF49" s="17">
        <v>0</v>
      </c>
      <c r="BG49" s="17">
        <v>0</v>
      </c>
      <c r="BH49" s="17">
        <v>4</v>
      </c>
      <c r="BI49" s="17">
        <v>4</v>
      </c>
      <c r="BJ49" s="17">
        <v>0</v>
      </c>
      <c r="BK49" s="17">
        <v>0</v>
      </c>
      <c r="BL49" s="17">
        <v>36958.979999999996</v>
      </c>
      <c r="BM49" s="17">
        <v>26247.23</v>
      </c>
      <c r="BN49" s="17">
        <v>53811.06</v>
      </c>
      <c r="BO49" s="17">
        <v>34099.47</v>
      </c>
      <c r="BP49" s="17">
        <v>46273.479999999996</v>
      </c>
      <c r="BQ49" s="17">
        <v>56830.48</v>
      </c>
      <c r="BR49" s="17">
        <v>370381.98</v>
      </c>
      <c r="BS49" s="17">
        <v>377717.34</v>
      </c>
      <c r="BT49" s="17">
        <v>382569.86000000004</v>
      </c>
      <c r="BU49" s="17">
        <v>173831.31</v>
      </c>
      <c r="BV49" s="17">
        <v>916485.33</v>
      </c>
      <c r="BW49" s="17">
        <v>249847.03399999999</v>
      </c>
      <c r="BX49" s="17">
        <f t="shared" si="81"/>
        <v>615271.74</v>
      </c>
      <c r="BY49" s="17">
        <f t="shared" si="82"/>
        <v>1366723.38</v>
      </c>
      <c r="BZ49" s="17">
        <f t="shared" si="83"/>
        <v>743058.43400000001</v>
      </c>
    </row>
    <row r="50" spans="1:78" x14ac:dyDescent="0.25">
      <c r="A50" s="14" t="s">
        <v>88</v>
      </c>
      <c r="B50" s="17">
        <f t="shared" si="73"/>
        <v>552.86750000000006</v>
      </c>
      <c r="C50" s="17">
        <f t="shared" si="74"/>
        <v>2084216.2000000002</v>
      </c>
      <c r="D50" s="17">
        <v>16.094000000000001</v>
      </c>
      <c r="E50" s="17">
        <v>115992</v>
      </c>
      <c r="F50" s="17">
        <v>75</v>
      </c>
      <c r="G50" s="17">
        <v>398878</v>
      </c>
      <c r="H50" s="17">
        <v>272.76800000000003</v>
      </c>
      <c r="I50" s="17">
        <v>1182558.6000000001</v>
      </c>
      <c r="J50" s="17">
        <f t="shared" si="75"/>
        <v>189.00550000000004</v>
      </c>
      <c r="K50" s="17">
        <f t="shared" si="76"/>
        <v>386787.6</v>
      </c>
      <c r="L50" s="17">
        <v>29.17</v>
      </c>
      <c r="M50" s="17">
        <v>93236</v>
      </c>
      <c r="N50" s="17">
        <f t="shared" si="77"/>
        <v>17.37</v>
      </c>
      <c r="O50" s="17">
        <f t="shared" si="78"/>
        <v>47781</v>
      </c>
      <c r="P50" s="17">
        <v>8.8000000000000007</v>
      </c>
      <c r="Q50" s="17">
        <v>25100</v>
      </c>
      <c r="R50" s="17">
        <v>4.42</v>
      </c>
      <c r="S50" s="17">
        <v>11084</v>
      </c>
      <c r="T50" s="17">
        <v>4.1500000000000004</v>
      </c>
      <c r="U50" s="17">
        <v>11597</v>
      </c>
      <c r="V50" s="17">
        <v>142.46550000000002</v>
      </c>
      <c r="W50" s="17">
        <v>245770.6</v>
      </c>
      <c r="X50" s="17">
        <v>4</v>
      </c>
      <c r="Y50" s="17">
        <v>7058</v>
      </c>
      <c r="Z50" s="17">
        <v>54.6</v>
      </c>
      <c r="AA50" s="17">
        <v>112598</v>
      </c>
      <c r="AB50" s="17">
        <v>456.39099999999991</v>
      </c>
      <c r="AC50" s="17">
        <v>1895561.6</v>
      </c>
      <c r="AD50" s="17">
        <v>0</v>
      </c>
      <c r="AE50" s="17">
        <v>0</v>
      </c>
      <c r="AF50" s="17">
        <v>0</v>
      </c>
      <c r="AG50" s="17">
        <v>0</v>
      </c>
      <c r="AH50" s="17">
        <v>23</v>
      </c>
      <c r="AI50" s="17">
        <v>30799</v>
      </c>
      <c r="AJ50" s="17">
        <v>153</v>
      </c>
      <c r="AK50" s="17">
        <v>69524</v>
      </c>
      <c r="AL50" s="17">
        <v>490</v>
      </c>
      <c r="AM50" s="17">
        <v>8</v>
      </c>
      <c r="AN50" s="17">
        <v>5485</v>
      </c>
      <c r="AO50" s="17">
        <f t="shared" si="79"/>
        <v>197</v>
      </c>
      <c r="AP50" s="17">
        <f t="shared" si="80"/>
        <v>1650</v>
      </c>
      <c r="AQ50" s="17">
        <v>184</v>
      </c>
      <c r="AR50" s="17">
        <v>1518.5</v>
      </c>
      <c r="AS50" s="17">
        <v>13</v>
      </c>
      <c r="AT50" s="17">
        <v>131.5</v>
      </c>
      <c r="AU50" s="17">
        <v>1</v>
      </c>
      <c r="AV50" s="17">
        <v>9</v>
      </c>
      <c r="AW50" s="17">
        <v>80</v>
      </c>
      <c r="AX50" s="17">
        <v>1377</v>
      </c>
      <c r="AY50" s="17">
        <v>7</v>
      </c>
      <c r="AZ50" s="17">
        <v>297</v>
      </c>
      <c r="BA50" s="17">
        <v>4</v>
      </c>
      <c r="BB50" s="17">
        <v>1031</v>
      </c>
      <c r="BC50" s="17">
        <v>95</v>
      </c>
      <c r="BD50" s="17">
        <v>222</v>
      </c>
      <c r="BE50" s="17">
        <v>628</v>
      </c>
      <c r="BF50" s="17">
        <v>0</v>
      </c>
      <c r="BG50" s="17">
        <v>0</v>
      </c>
      <c r="BH50" s="17">
        <v>8</v>
      </c>
      <c r="BI50" s="17">
        <v>3</v>
      </c>
      <c r="BJ50" s="17">
        <v>9</v>
      </c>
      <c r="BK50" s="17">
        <v>2</v>
      </c>
      <c r="BL50" s="17">
        <v>404005.89</v>
      </c>
      <c r="BM50" s="17">
        <v>387213.92</v>
      </c>
      <c r="BN50" s="17">
        <v>510800.05</v>
      </c>
      <c r="BO50" s="17">
        <v>136367.38</v>
      </c>
      <c r="BP50" s="17">
        <v>153021.50999999995</v>
      </c>
      <c r="BQ50" s="17">
        <v>165276.23000000004</v>
      </c>
      <c r="BR50" s="17">
        <v>333889.07</v>
      </c>
      <c r="BS50" s="17">
        <v>413931.46</v>
      </c>
      <c r="BT50" s="17">
        <v>1016223.5700000001</v>
      </c>
      <c r="BU50" s="17">
        <v>1673998.69</v>
      </c>
      <c r="BV50" s="17">
        <v>1334883.1200000001</v>
      </c>
      <c r="BW50" s="17">
        <v>1754277.11</v>
      </c>
      <c r="BX50" s="17">
        <f t="shared" si="81"/>
        <v>2548261.0300000003</v>
      </c>
      <c r="BY50" s="17">
        <f t="shared" si="82"/>
        <v>2289050.0099999998</v>
      </c>
      <c r="BZ50" s="17">
        <f t="shared" si="83"/>
        <v>3446576.96</v>
      </c>
    </row>
    <row r="51" spans="1:78" x14ac:dyDescent="0.25">
      <c r="A51" s="14" t="s">
        <v>89</v>
      </c>
      <c r="B51" s="17">
        <f t="shared" si="73"/>
        <v>568.63900000000001</v>
      </c>
      <c r="C51" s="17">
        <f t="shared" si="74"/>
        <v>2331354.21</v>
      </c>
      <c r="D51" s="17">
        <v>19.100000000000001</v>
      </c>
      <c r="E51" s="17">
        <v>224622</v>
      </c>
      <c r="F51" s="17">
        <v>43.9</v>
      </c>
      <c r="G51" s="17">
        <v>272653</v>
      </c>
      <c r="H51" s="17">
        <v>332.58200000000005</v>
      </c>
      <c r="I51" s="17">
        <v>1448660</v>
      </c>
      <c r="J51" s="17">
        <f t="shared" si="75"/>
        <v>173.05699999999996</v>
      </c>
      <c r="K51" s="17">
        <f t="shared" si="76"/>
        <v>385419.20999999996</v>
      </c>
      <c r="L51" s="17">
        <v>6.8000000000000007</v>
      </c>
      <c r="M51" s="17">
        <v>27064</v>
      </c>
      <c r="N51" s="17">
        <f t="shared" si="77"/>
        <v>2.12</v>
      </c>
      <c r="O51" s="17">
        <f t="shared" si="78"/>
        <v>4907</v>
      </c>
      <c r="P51" s="17">
        <v>0</v>
      </c>
      <c r="Q51" s="17">
        <v>0</v>
      </c>
      <c r="R51" s="17">
        <v>0.60000000000000009</v>
      </c>
      <c r="S51" s="17">
        <v>2095</v>
      </c>
      <c r="T51" s="17">
        <v>1.52</v>
      </c>
      <c r="U51" s="17">
        <v>2812</v>
      </c>
      <c r="V51" s="17">
        <v>164.13699999999997</v>
      </c>
      <c r="W51" s="17">
        <v>353448.20999999996</v>
      </c>
      <c r="X51" s="17">
        <v>10.689999999999998</v>
      </c>
      <c r="Y51" s="17">
        <v>28571.75</v>
      </c>
      <c r="Z51" s="17">
        <v>44.917999999999999</v>
      </c>
      <c r="AA51" s="17">
        <v>97712.1</v>
      </c>
      <c r="AB51" s="17">
        <v>460.96800000000002</v>
      </c>
      <c r="AC51" s="17">
        <v>2031696.3599999999</v>
      </c>
      <c r="AD51" s="17">
        <v>5</v>
      </c>
      <c r="AE51" s="17">
        <v>27721</v>
      </c>
      <c r="AF51" s="17">
        <v>0.9</v>
      </c>
      <c r="AG51" s="17">
        <v>661</v>
      </c>
      <c r="AH51" s="17">
        <v>31</v>
      </c>
      <c r="AI51" s="17">
        <v>71267</v>
      </c>
      <c r="AJ51" s="17">
        <v>81</v>
      </c>
      <c r="AK51" s="17">
        <v>67632</v>
      </c>
      <c r="AL51" s="17">
        <v>238</v>
      </c>
      <c r="AM51" s="17">
        <v>1</v>
      </c>
      <c r="AN51" s="17">
        <v>330</v>
      </c>
      <c r="AO51" s="17">
        <f t="shared" si="79"/>
        <v>133</v>
      </c>
      <c r="AP51" s="17">
        <f t="shared" si="80"/>
        <v>1039</v>
      </c>
      <c r="AQ51" s="17">
        <v>127</v>
      </c>
      <c r="AR51" s="17">
        <v>983</v>
      </c>
      <c r="AS51" s="17">
        <v>6</v>
      </c>
      <c r="AT51" s="17">
        <v>56</v>
      </c>
      <c r="AU51" s="17">
        <v>1</v>
      </c>
      <c r="AV51" s="17">
        <v>5</v>
      </c>
      <c r="AW51" s="17">
        <v>30</v>
      </c>
      <c r="AX51" s="17">
        <v>1952</v>
      </c>
      <c r="AY51" s="17">
        <v>2</v>
      </c>
      <c r="AZ51" s="17">
        <v>11</v>
      </c>
      <c r="BA51" s="17">
        <v>3</v>
      </c>
      <c r="BB51" s="17">
        <v>106</v>
      </c>
      <c r="BC51" s="17">
        <v>81</v>
      </c>
      <c r="BD51" s="17">
        <v>52</v>
      </c>
      <c r="BE51" s="17">
        <v>56</v>
      </c>
      <c r="BF51" s="17">
        <v>0</v>
      </c>
      <c r="BG51" s="17">
        <v>0</v>
      </c>
      <c r="BH51" s="17">
        <v>17</v>
      </c>
      <c r="BI51" s="17">
        <v>7</v>
      </c>
      <c r="BJ51" s="17">
        <v>2</v>
      </c>
      <c r="BK51" s="17">
        <v>6</v>
      </c>
      <c r="BL51" s="17">
        <v>917559.80999999994</v>
      </c>
      <c r="BM51" s="17">
        <v>767226.59</v>
      </c>
      <c r="BN51" s="17">
        <v>884463.81</v>
      </c>
      <c r="BO51" s="17">
        <v>144314.87</v>
      </c>
      <c r="BP51" s="17">
        <v>230846.68</v>
      </c>
      <c r="BQ51" s="17">
        <v>350417.81</v>
      </c>
      <c r="BR51" s="17">
        <v>333400.90000000002</v>
      </c>
      <c r="BS51" s="17">
        <v>367189.32999999996</v>
      </c>
      <c r="BT51" s="17">
        <v>934375.83000000007</v>
      </c>
      <c r="BU51" s="17">
        <v>548139.27</v>
      </c>
      <c r="BV51" s="17">
        <v>866184.03</v>
      </c>
      <c r="BW51" s="17">
        <v>2898556.42</v>
      </c>
      <c r="BX51" s="17">
        <f t="shared" si="81"/>
        <v>1943414.85</v>
      </c>
      <c r="BY51" s="17">
        <f t="shared" si="82"/>
        <v>2231446.63</v>
      </c>
      <c r="BZ51" s="17">
        <f t="shared" si="83"/>
        <v>5067813.87</v>
      </c>
    </row>
    <row r="52" spans="1:78" x14ac:dyDescent="0.25">
      <c r="A52" s="14" t="s">
        <v>90</v>
      </c>
      <c r="B52" s="17">
        <f t="shared" si="73"/>
        <v>445.67849054545451</v>
      </c>
      <c r="C52" s="17">
        <f t="shared" si="74"/>
        <v>1771768.4139999999</v>
      </c>
      <c r="D52" s="17">
        <v>6.8</v>
      </c>
      <c r="E52" s="17">
        <v>40120</v>
      </c>
      <c r="F52" s="17">
        <v>6.9749999999999996</v>
      </c>
      <c r="G52" s="17">
        <v>36771.69</v>
      </c>
      <c r="H52" s="17">
        <v>283.72849054545452</v>
      </c>
      <c r="I52" s="17">
        <v>1427398.4380000001</v>
      </c>
      <c r="J52" s="17">
        <f t="shared" si="75"/>
        <v>148.17500000000001</v>
      </c>
      <c r="K52" s="17">
        <f t="shared" si="76"/>
        <v>267478.28599999996</v>
      </c>
      <c r="L52" s="17">
        <v>11.3</v>
      </c>
      <c r="M52" s="17">
        <v>47765</v>
      </c>
      <c r="N52" s="17">
        <f t="shared" si="77"/>
        <v>8.33</v>
      </c>
      <c r="O52" s="17">
        <f t="shared" si="78"/>
        <v>14590</v>
      </c>
      <c r="P52" s="17">
        <v>0</v>
      </c>
      <c r="Q52" s="17">
        <v>0</v>
      </c>
      <c r="R52" s="17">
        <v>8.33</v>
      </c>
      <c r="S52" s="17">
        <v>14590</v>
      </c>
      <c r="T52" s="17">
        <v>0</v>
      </c>
      <c r="U52" s="17">
        <v>0</v>
      </c>
      <c r="V52" s="17">
        <v>128.54500000000002</v>
      </c>
      <c r="W52" s="17">
        <v>205123.28599999999</v>
      </c>
      <c r="X52" s="17">
        <v>41.120000000000005</v>
      </c>
      <c r="Y52" s="17">
        <v>127066</v>
      </c>
      <c r="Z52" s="17">
        <v>63.877000000000002</v>
      </c>
      <c r="AA52" s="17">
        <v>150239.984</v>
      </c>
      <c r="AB52" s="17">
        <v>322.59899999999999</v>
      </c>
      <c r="AC52" s="17">
        <v>1424511.43</v>
      </c>
      <c r="AD52" s="17">
        <v>0</v>
      </c>
      <c r="AE52" s="17">
        <v>0</v>
      </c>
      <c r="AF52" s="17">
        <v>0</v>
      </c>
      <c r="AG52" s="17">
        <v>0</v>
      </c>
      <c r="AH52" s="17">
        <v>31</v>
      </c>
      <c r="AI52" s="17">
        <v>36949</v>
      </c>
      <c r="AJ52" s="17">
        <v>246</v>
      </c>
      <c r="AK52" s="17">
        <v>41280.597000000002</v>
      </c>
      <c r="AL52" s="17">
        <v>201</v>
      </c>
      <c r="AM52" s="17">
        <v>4</v>
      </c>
      <c r="AN52" s="17">
        <v>6316</v>
      </c>
      <c r="AO52" s="17">
        <f t="shared" si="79"/>
        <v>85</v>
      </c>
      <c r="AP52" s="17">
        <f t="shared" si="80"/>
        <v>727</v>
      </c>
      <c r="AQ52" s="17">
        <v>83</v>
      </c>
      <c r="AR52" s="17">
        <v>701</v>
      </c>
      <c r="AS52" s="17">
        <v>2</v>
      </c>
      <c r="AT52" s="17">
        <v>26</v>
      </c>
      <c r="AU52" s="17">
        <v>0</v>
      </c>
      <c r="AV52" s="17">
        <v>0</v>
      </c>
      <c r="AW52" s="17">
        <v>18</v>
      </c>
      <c r="AX52" s="17">
        <v>317</v>
      </c>
      <c r="AY52" s="17">
        <v>0</v>
      </c>
      <c r="AZ52" s="17">
        <v>0</v>
      </c>
      <c r="BA52" s="17">
        <v>0</v>
      </c>
      <c r="BB52" s="17">
        <v>0</v>
      </c>
      <c r="BC52" s="17">
        <v>6</v>
      </c>
      <c r="BD52" s="17">
        <v>593</v>
      </c>
      <c r="BE52" s="17">
        <v>453</v>
      </c>
      <c r="BF52" s="17">
        <v>0</v>
      </c>
      <c r="BG52" s="17">
        <v>0</v>
      </c>
      <c r="BH52" s="17">
        <v>22</v>
      </c>
      <c r="BI52" s="17">
        <v>17</v>
      </c>
      <c r="BJ52" s="17">
        <v>0</v>
      </c>
      <c r="BK52" s="17">
        <v>2</v>
      </c>
      <c r="BL52" s="17">
        <v>232039.06000000003</v>
      </c>
      <c r="BM52" s="17">
        <v>66225.060000000012</v>
      </c>
      <c r="BN52" s="17">
        <v>345995.69</v>
      </c>
      <c r="BO52" s="17">
        <v>74638.040000000008</v>
      </c>
      <c r="BP52" s="17">
        <v>118286.9</v>
      </c>
      <c r="BQ52" s="17">
        <v>173437.79</v>
      </c>
      <c r="BR52" s="17">
        <v>224602.84000000003</v>
      </c>
      <c r="BS52" s="17">
        <v>268088.27999999997</v>
      </c>
      <c r="BT52" s="17">
        <v>1100635.28</v>
      </c>
      <c r="BU52" s="17">
        <v>373799.13</v>
      </c>
      <c r="BV52" s="17">
        <v>643828.02</v>
      </c>
      <c r="BW52" s="17">
        <v>1552124.06</v>
      </c>
      <c r="BX52" s="17">
        <f t="shared" si="81"/>
        <v>905079.07000000007</v>
      </c>
      <c r="BY52" s="17">
        <f t="shared" si="82"/>
        <v>1096428.26</v>
      </c>
      <c r="BZ52" s="17">
        <f t="shared" si="83"/>
        <v>3172192.8200000003</v>
      </c>
    </row>
    <row r="53" spans="1:78" x14ac:dyDescent="0.25">
      <c r="A53" s="14" t="s">
        <v>91</v>
      </c>
      <c r="B53" s="17">
        <f t="shared" si="73"/>
        <v>639.72400000000005</v>
      </c>
      <c r="C53" s="17">
        <f t="shared" si="74"/>
        <v>2714299</v>
      </c>
      <c r="D53" s="17">
        <v>50.3</v>
      </c>
      <c r="E53" s="17">
        <v>326900</v>
      </c>
      <c r="F53" s="17">
        <v>60</v>
      </c>
      <c r="G53" s="17">
        <v>394109</v>
      </c>
      <c r="H53" s="17">
        <v>282.57900000000001</v>
      </c>
      <c r="I53" s="17">
        <v>1584945</v>
      </c>
      <c r="J53" s="17">
        <f t="shared" si="75"/>
        <v>246.845</v>
      </c>
      <c r="K53" s="17">
        <f t="shared" si="76"/>
        <v>408345</v>
      </c>
      <c r="L53" s="17">
        <v>1</v>
      </c>
      <c r="M53" s="17">
        <v>1400</v>
      </c>
      <c r="N53" s="17">
        <f t="shared" si="77"/>
        <v>16.169999999999998</v>
      </c>
      <c r="O53" s="17">
        <f t="shared" si="78"/>
        <v>46221</v>
      </c>
      <c r="P53" s="17">
        <v>8.9699999999999989</v>
      </c>
      <c r="Q53" s="17">
        <v>30421</v>
      </c>
      <c r="R53" s="17">
        <v>3.7</v>
      </c>
      <c r="S53" s="17">
        <v>8100</v>
      </c>
      <c r="T53" s="17">
        <v>3.5</v>
      </c>
      <c r="U53" s="17">
        <v>7700</v>
      </c>
      <c r="V53" s="17">
        <v>229.67500000000001</v>
      </c>
      <c r="W53" s="17">
        <v>360724</v>
      </c>
      <c r="X53" s="17">
        <v>8.9499999999999993</v>
      </c>
      <c r="Y53" s="17">
        <v>43929</v>
      </c>
      <c r="Z53" s="17">
        <v>42.435000000000002</v>
      </c>
      <c r="AA53" s="17">
        <v>81938</v>
      </c>
      <c r="AB53" s="17">
        <v>574.37900000000002</v>
      </c>
      <c r="AC53" s="17">
        <v>2520500</v>
      </c>
      <c r="AD53" s="17">
        <v>0</v>
      </c>
      <c r="AE53" s="17">
        <v>0</v>
      </c>
      <c r="AF53" s="17">
        <v>0</v>
      </c>
      <c r="AG53" s="17">
        <v>0</v>
      </c>
      <c r="AH53" s="17">
        <v>27</v>
      </c>
      <c r="AI53" s="17">
        <v>112174</v>
      </c>
      <c r="AJ53" s="17">
        <v>1507</v>
      </c>
      <c r="AK53" s="17">
        <v>50322</v>
      </c>
      <c r="AL53" s="17">
        <v>185</v>
      </c>
      <c r="AM53" s="17">
        <v>5</v>
      </c>
      <c r="AN53" s="17">
        <v>12234</v>
      </c>
      <c r="AO53" s="17">
        <f t="shared" si="79"/>
        <v>139</v>
      </c>
      <c r="AP53" s="17">
        <f t="shared" si="80"/>
        <v>2092.1</v>
      </c>
      <c r="AQ53" s="17">
        <v>133</v>
      </c>
      <c r="AR53" s="17">
        <v>2005.1</v>
      </c>
      <c r="AS53" s="17">
        <v>6</v>
      </c>
      <c r="AT53" s="17">
        <v>87</v>
      </c>
      <c r="AU53" s="17">
        <v>0</v>
      </c>
      <c r="AV53" s="17">
        <v>0</v>
      </c>
      <c r="AW53" s="17">
        <v>52</v>
      </c>
      <c r="AX53" s="17">
        <v>1704</v>
      </c>
      <c r="AY53" s="17">
        <v>0</v>
      </c>
      <c r="AZ53" s="17">
        <v>0</v>
      </c>
      <c r="BA53" s="17">
        <v>5</v>
      </c>
      <c r="BB53" s="17">
        <v>1608</v>
      </c>
      <c r="BC53" s="17">
        <v>58</v>
      </c>
      <c r="BD53" s="17">
        <v>312</v>
      </c>
      <c r="BE53" s="17">
        <v>918</v>
      </c>
      <c r="BF53" s="17">
        <v>1</v>
      </c>
      <c r="BG53" s="17">
        <v>36</v>
      </c>
      <c r="BH53" s="17">
        <v>13</v>
      </c>
      <c r="BI53" s="17">
        <v>3</v>
      </c>
      <c r="BJ53" s="17">
        <v>12</v>
      </c>
      <c r="BK53" s="17">
        <v>1</v>
      </c>
      <c r="BL53" s="17">
        <v>357763.08</v>
      </c>
      <c r="BM53" s="17">
        <v>385820.78</v>
      </c>
      <c r="BN53" s="17">
        <v>257559.03999999998</v>
      </c>
      <c r="BO53" s="17">
        <v>372384.08000000007</v>
      </c>
      <c r="BP53" s="17">
        <v>485300.56999999995</v>
      </c>
      <c r="BQ53" s="17">
        <v>455773.92000000004</v>
      </c>
      <c r="BR53" s="17">
        <v>772850.8899999999</v>
      </c>
      <c r="BS53" s="17">
        <v>730412.90000000014</v>
      </c>
      <c r="BT53" s="17">
        <v>1588224.77</v>
      </c>
      <c r="BU53" s="17">
        <v>677374.32000000007</v>
      </c>
      <c r="BV53" s="17">
        <v>623786.94999999995</v>
      </c>
      <c r="BW53" s="17">
        <v>1574101.85</v>
      </c>
      <c r="BX53" s="17">
        <f t="shared" si="81"/>
        <v>2180372.37</v>
      </c>
      <c r="BY53" s="17">
        <f t="shared" si="82"/>
        <v>2225321.2000000002</v>
      </c>
      <c r="BZ53" s="17">
        <f t="shared" si="83"/>
        <v>3875659.58</v>
      </c>
    </row>
    <row r="54" spans="1:78" x14ac:dyDescent="0.25">
      <c r="A54" s="14" t="s">
        <v>92</v>
      </c>
      <c r="B54" s="17">
        <f t="shared" si="73"/>
        <v>72.460000000000008</v>
      </c>
      <c r="C54" s="17">
        <f t="shared" si="74"/>
        <v>276519</v>
      </c>
      <c r="D54" s="17">
        <v>0</v>
      </c>
      <c r="E54" s="17">
        <v>0</v>
      </c>
      <c r="F54" s="17">
        <v>0</v>
      </c>
      <c r="G54" s="17">
        <v>0</v>
      </c>
      <c r="H54" s="17">
        <v>54.597000000000008</v>
      </c>
      <c r="I54" s="17">
        <v>234976</v>
      </c>
      <c r="J54" s="17">
        <f t="shared" si="75"/>
        <v>17.863</v>
      </c>
      <c r="K54" s="17">
        <f t="shared" si="76"/>
        <v>41543</v>
      </c>
      <c r="L54" s="17">
        <v>10.427999999999999</v>
      </c>
      <c r="M54" s="17">
        <v>30665</v>
      </c>
      <c r="N54" s="17">
        <f t="shared" si="77"/>
        <v>0.47499999999999998</v>
      </c>
      <c r="O54" s="17">
        <f t="shared" si="78"/>
        <v>1296</v>
      </c>
      <c r="P54" s="17">
        <v>0</v>
      </c>
      <c r="Q54" s="17">
        <v>0</v>
      </c>
      <c r="R54" s="17">
        <v>0</v>
      </c>
      <c r="S54" s="17">
        <v>0</v>
      </c>
      <c r="T54" s="17">
        <v>0.47499999999999998</v>
      </c>
      <c r="U54" s="17">
        <v>1296</v>
      </c>
      <c r="V54" s="17">
        <v>6.9599999999999991</v>
      </c>
      <c r="W54" s="17">
        <v>9582</v>
      </c>
      <c r="X54" s="17">
        <v>0.30000000000000004</v>
      </c>
      <c r="Y54" s="17">
        <v>450</v>
      </c>
      <c r="Z54" s="17">
        <v>5.4499999999999993</v>
      </c>
      <c r="AA54" s="17">
        <v>8180</v>
      </c>
      <c r="AB54" s="17">
        <v>61.037000000000006</v>
      </c>
      <c r="AC54" s="17">
        <v>230768</v>
      </c>
      <c r="AD54" s="17">
        <v>0</v>
      </c>
      <c r="AE54" s="17">
        <v>0</v>
      </c>
      <c r="AF54" s="17">
        <v>0</v>
      </c>
      <c r="AG54" s="17">
        <v>0</v>
      </c>
      <c r="AH54" s="17">
        <v>3</v>
      </c>
      <c r="AI54" s="17">
        <v>900</v>
      </c>
      <c r="AJ54" s="17">
        <v>30</v>
      </c>
      <c r="AK54" s="17">
        <v>12256</v>
      </c>
      <c r="AL54" s="17">
        <v>2</v>
      </c>
      <c r="AM54" s="17">
        <v>0</v>
      </c>
      <c r="AN54" s="17">
        <v>0</v>
      </c>
      <c r="AO54" s="17">
        <f t="shared" si="79"/>
        <v>75</v>
      </c>
      <c r="AP54" s="17">
        <f t="shared" si="80"/>
        <v>870</v>
      </c>
      <c r="AQ54" s="17">
        <v>60</v>
      </c>
      <c r="AR54" s="17">
        <v>752</v>
      </c>
      <c r="AS54" s="17">
        <v>15</v>
      </c>
      <c r="AT54" s="17">
        <v>118</v>
      </c>
      <c r="AU54" s="17">
        <v>1</v>
      </c>
      <c r="AV54" s="17">
        <v>12</v>
      </c>
      <c r="AW54" s="17">
        <v>41</v>
      </c>
      <c r="AX54" s="17">
        <v>640</v>
      </c>
      <c r="AY54" s="17">
        <v>6</v>
      </c>
      <c r="AZ54" s="17">
        <v>83</v>
      </c>
      <c r="BA54" s="17">
        <v>0</v>
      </c>
      <c r="BB54" s="17">
        <v>0</v>
      </c>
      <c r="BC54" s="17">
        <v>54</v>
      </c>
      <c r="BD54" s="17">
        <v>900</v>
      </c>
      <c r="BE54" s="17">
        <v>630</v>
      </c>
      <c r="BF54" s="17">
        <v>0</v>
      </c>
      <c r="BG54" s="17">
        <v>0</v>
      </c>
      <c r="BH54" s="17">
        <v>7</v>
      </c>
      <c r="BI54" s="17">
        <v>7</v>
      </c>
      <c r="BJ54" s="17">
        <v>0</v>
      </c>
      <c r="BK54" s="17">
        <v>1</v>
      </c>
      <c r="BL54" s="17">
        <v>6278</v>
      </c>
      <c r="BM54" s="17">
        <v>6582</v>
      </c>
      <c r="BN54" s="17">
        <v>2390</v>
      </c>
      <c r="BO54" s="17">
        <v>9817</v>
      </c>
      <c r="BP54" s="17">
        <v>58841</v>
      </c>
      <c r="BQ54" s="17">
        <v>18626</v>
      </c>
      <c r="BR54" s="17">
        <v>51159</v>
      </c>
      <c r="BS54" s="17">
        <v>17020</v>
      </c>
      <c r="BT54" s="17">
        <v>17065</v>
      </c>
      <c r="BU54" s="17">
        <v>92679</v>
      </c>
      <c r="BV54" s="17">
        <v>36352</v>
      </c>
      <c r="BW54" s="17">
        <v>146835</v>
      </c>
      <c r="BX54" s="17">
        <f t="shared" si="81"/>
        <v>159933</v>
      </c>
      <c r="BY54" s="17">
        <f t="shared" si="82"/>
        <v>118795</v>
      </c>
      <c r="BZ54" s="17">
        <f t="shared" si="83"/>
        <v>184916</v>
      </c>
    </row>
    <row r="55" spans="1:78" x14ac:dyDescent="0.25">
      <c r="A55" s="14" t="s">
        <v>93</v>
      </c>
      <c r="B55" s="17">
        <f>SUM(D55+F55+H55+J55)</f>
        <v>638.47299999999996</v>
      </c>
      <c r="C55" s="17">
        <f t="shared" si="74"/>
        <v>2410012.94</v>
      </c>
      <c r="D55" s="17">
        <v>0</v>
      </c>
      <c r="E55" s="17">
        <v>0</v>
      </c>
      <c r="F55" s="17">
        <v>68.8</v>
      </c>
      <c r="G55" s="17">
        <v>517759</v>
      </c>
      <c r="H55" s="17">
        <v>273.03300000000002</v>
      </c>
      <c r="I55" s="17">
        <v>1318279.3599999999</v>
      </c>
      <c r="J55" s="17">
        <f t="shared" si="75"/>
        <v>296.64</v>
      </c>
      <c r="K55" s="17">
        <f t="shared" si="76"/>
        <v>573974.57999999996</v>
      </c>
      <c r="L55" s="17">
        <v>10.688000000000001</v>
      </c>
      <c r="M55" s="17">
        <v>39319.83</v>
      </c>
      <c r="N55" s="17">
        <f>SUM(P55+R55+T55)</f>
        <v>7.5000000000000009</v>
      </c>
      <c r="O55" s="17">
        <f t="shared" si="78"/>
        <v>16178</v>
      </c>
      <c r="P55" s="17">
        <v>2.4</v>
      </c>
      <c r="Q55" s="17">
        <v>5800</v>
      </c>
      <c r="R55" s="17">
        <v>4.8000000000000007</v>
      </c>
      <c r="S55" s="17">
        <v>10000</v>
      </c>
      <c r="T55" s="17">
        <v>0.3</v>
      </c>
      <c r="U55" s="17">
        <v>378</v>
      </c>
      <c r="V55" s="17">
        <v>278.452</v>
      </c>
      <c r="W55" s="17">
        <v>518476.75</v>
      </c>
      <c r="X55" s="17">
        <v>18.41</v>
      </c>
      <c r="Y55" s="17">
        <v>40878.1</v>
      </c>
      <c r="Z55" s="17">
        <v>59.791999999999994</v>
      </c>
      <c r="AA55" s="17">
        <v>85362.83</v>
      </c>
      <c r="AB55" s="17">
        <v>551.97099999999989</v>
      </c>
      <c r="AC55" s="17">
        <v>2242006.19</v>
      </c>
      <c r="AD55" s="17">
        <v>2.6</v>
      </c>
      <c r="AE55" s="17">
        <v>41120</v>
      </c>
      <c r="AF55" s="17">
        <v>0.9</v>
      </c>
      <c r="AG55" s="17">
        <v>1500</v>
      </c>
      <c r="AH55" s="17">
        <v>25</v>
      </c>
      <c r="AI55" s="17">
        <v>78528</v>
      </c>
      <c r="AJ55" s="17">
        <v>177</v>
      </c>
      <c r="AK55" s="17">
        <v>83492.5</v>
      </c>
      <c r="AL55" s="17">
        <v>475</v>
      </c>
      <c r="AM55" s="17">
        <v>5</v>
      </c>
      <c r="AN55" s="17">
        <v>1990</v>
      </c>
      <c r="AO55" s="17">
        <f t="shared" si="79"/>
        <v>86</v>
      </c>
      <c r="AP55" s="17">
        <f t="shared" si="80"/>
        <v>1125.4000000000001</v>
      </c>
      <c r="AQ55" s="17">
        <v>83</v>
      </c>
      <c r="AR55" s="17">
        <v>978.4</v>
      </c>
      <c r="AS55" s="17">
        <v>3</v>
      </c>
      <c r="AT55" s="17">
        <v>147</v>
      </c>
      <c r="AU55" s="17">
        <v>2</v>
      </c>
      <c r="AV55" s="17">
        <v>13</v>
      </c>
      <c r="AW55" s="17">
        <v>32</v>
      </c>
      <c r="AX55" s="17">
        <v>1229</v>
      </c>
      <c r="AY55" s="17">
        <v>0</v>
      </c>
      <c r="AZ55" s="17">
        <v>0</v>
      </c>
      <c r="BA55" s="17">
        <v>0</v>
      </c>
      <c r="BB55" s="17">
        <v>0</v>
      </c>
      <c r="BC55" s="17">
        <v>36</v>
      </c>
      <c r="BD55" s="17">
        <v>0</v>
      </c>
      <c r="BE55" s="17">
        <v>0</v>
      </c>
      <c r="BF55" s="17">
        <v>345</v>
      </c>
      <c r="BG55" s="17">
        <v>1034</v>
      </c>
      <c r="BH55" s="17">
        <v>20</v>
      </c>
      <c r="BI55" s="17">
        <v>6</v>
      </c>
      <c r="BJ55" s="17">
        <v>6</v>
      </c>
      <c r="BK55" s="17">
        <v>8</v>
      </c>
      <c r="BL55" s="17">
        <v>232766.01</v>
      </c>
      <c r="BM55" s="17">
        <v>226287.1</v>
      </c>
      <c r="BN55" s="17">
        <v>235350.28</v>
      </c>
      <c r="BO55" s="17">
        <v>107067.35</v>
      </c>
      <c r="BP55" s="17">
        <v>136168.07999999999</v>
      </c>
      <c r="BQ55" s="17">
        <v>105696.65000000001</v>
      </c>
      <c r="BR55" s="17">
        <v>258301.16999999998</v>
      </c>
      <c r="BS55" s="17">
        <v>314085.53000000003</v>
      </c>
      <c r="BT55" s="17">
        <v>705112.11</v>
      </c>
      <c r="BU55" s="17">
        <v>76497.279999999999</v>
      </c>
      <c r="BV55" s="17">
        <v>187948</v>
      </c>
      <c r="BW55" s="17">
        <v>1063503.0499999998</v>
      </c>
      <c r="BX55" s="17">
        <f t="shared" si="81"/>
        <v>674631.81</v>
      </c>
      <c r="BY55" s="17">
        <f t="shared" si="82"/>
        <v>864488.71</v>
      </c>
      <c r="BZ55" s="17">
        <f t="shared" si="83"/>
        <v>2109662.09</v>
      </c>
    </row>
    <row r="56" spans="1:78" x14ac:dyDescent="0.25">
      <c r="A56" s="14" t="s">
        <v>94</v>
      </c>
      <c r="B56" s="17">
        <f t="shared" si="73"/>
        <v>525.49300000000005</v>
      </c>
      <c r="C56" s="17">
        <f t="shared" si="74"/>
        <v>1940537</v>
      </c>
      <c r="D56" s="17">
        <v>13.72</v>
      </c>
      <c r="E56" s="17">
        <v>47566.5</v>
      </c>
      <c r="F56" s="17">
        <v>30.71</v>
      </c>
      <c r="G56" s="17">
        <v>168352.5</v>
      </c>
      <c r="H56" s="17">
        <v>386.28300000000002</v>
      </c>
      <c r="I56" s="17">
        <v>1499062</v>
      </c>
      <c r="J56" s="17">
        <f>SUM(L56+N56+V56)</f>
        <v>94.78</v>
      </c>
      <c r="K56" s="17">
        <f t="shared" si="76"/>
        <v>225556</v>
      </c>
      <c r="L56" s="17">
        <v>27.24</v>
      </c>
      <c r="M56" s="17">
        <v>91615</v>
      </c>
      <c r="N56" s="17">
        <f t="shared" si="77"/>
        <v>8.4600000000000009</v>
      </c>
      <c r="O56" s="17">
        <f t="shared" si="78"/>
        <v>26594</v>
      </c>
      <c r="P56" s="17">
        <v>4.84</v>
      </c>
      <c r="Q56" s="17">
        <v>13712</v>
      </c>
      <c r="R56" s="17">
        <v>3.62</v>
      </c>
      <c r="S56" s="17">
        <v>12882</v>
      </c>
      <c r="T56" s="17">
        <v>0</v>
      </c>
      <c r="U56" s="17">
        <v>0</v>
      </c>
      <c r="V56" s="17">
        <v>59.08</v>
      </c>
      <c r="W56" s="17">
        <v>107347</v>
      </c>
      <c r="X56" s="17">
        <v>49.519999999999996</v>
      </c>
      <c r="Y56" s="17">
        <v>194039</v>
      </c>
      <c r="Z56" s="17">
        <v>9.67</v>
      </c>
      <c r="AA56" s="17">
        <v>13179</v>
      </c>
      <c r="AB56" s="17">
        <v>380.303</v>
      </c>
      <c r="AC56" s="17">
        <v>1431478</v>
      </c>
      <c r="AD56" s="17">
        <v>0.8</v>
      </c>
      <c r="AE56" s="17">
        <v>7983</v>
      </c>
      <c r="AF56" s="17">
        <v>0</v>
      </c>
      <c r="AG56" s="17">
        <v>0</v>
      </c>
      <c r="AH56" s="17">
        <v>8</v>
      </c>
      <c r="AI56" s="17">
        <v>9338</v>
      </c>
      <c r="AJ56" s="17">
        <v>148</v>
      </c>
      <c r="AK56" s="17">
        <v>47335</v>
      </c>
      <c r="AL56" s="17">
        <v>69</v>
      </c>
      <c r="AM56" s="17">
        <v>1</v>
      </c>
      <c r="AN56" s="17">
        <v>840</v>
      </c>
      <c r="AO56" s="17">
        <f t="shared" si="79"/>
        <v>74</v>
      </c>
      <c r="AP56" s="17">
        <f t="shared" si="80"/>
        <v>747</v>
      </c>
      <c r="AQ56" s="17">
        <v>67</v>
      </c>
      <c r="AR56" s="17">
        <v>612</v>
      </c>
      <c r="AS56" s="17">
        <v>7</v>
      </c>
      <c r="AT56" s="17">
        <v>135</v>
      </c>
      <c r="AU56" s="17">
        <v>0</v>
      </c>
      <c r="AV56" s="17">
        <v>0</v>
      </c>
      <c r="AW56" s="17">
        <v>31</v>
      </c>
      <c r="AX56" s="17">
        <v>2524</v>
      </c>
      <c r="AY56" s="17">
        <v>0</v>
      </c>
      <c r="AZ56" s="17">
        <v>0</v>
      </c>
      <c r="BA56" s="17">
        <v>0</v>
      </c>
      <c r="BB56" s="17">
        <v>0</v>
      </c>
      <c r="BC56" s="17">
        <v>114</v>
      </c>
      <c r="BD56" s="17">
        <v>1063</v>
      </c>
      <c r="BE56" s="17">
        <v>2774</v>
      </c>
      <c r="BF56" s="17">
        <v>0</v>
      </c>
      <c r="BG56" s="17">
        <v>0</v>
      </c>
      <c r="BH56" s="17">
        <v>2</v>
      </c>
      <c r="BI56" s="17">
        <v>2</v>
      </c>
      <c r="BJ56" s="17">
        <v>0</v>
      </c>
      <c r="BK56" s="17">
        <v>0</v>
      </c>
      <c r="BL56" s="17">
        <v>130466.79000000001</v>
      </c>
      <c r="BM56" s="17">
        <v>76731.75</v>
      </c>
      <c r="BN56" s="17">
        <v>190900.7</v>
      </c>
      <c r="BO56" s="17">
        <v>95040.86</v>
      </c>
      <c r="BP56" s="17">
        <v>140658.72999999998</v>
      </c>
      <c r="BQ56" s="17">
        <v>176649.3</v>
      </c>
      <c r="BR56" s="17">
        <v>80510.91</v>
      </c>
      <c r="BS56" s="17">
        <v>368723</v>
      </c>
      <c r="BT56" s="17">
        <v>736819.59</v>
      </c>
      <c r="BU56" s="17">
        <v>934839</v>
      </c>
      <c r="BV56" s="17">
        <v>50080.21</v>
      </c>
      <c r="BW56" s="17">
        <v>571528.32999999996</v>
      </c>
      <c r="BX56" s="17">
        <f t="shared" si="81"/>
        <v>1240857.56</v>
      </c>
      <c r="BY56" s="17">
        <f t="shared" si="82"/>
        <v>636193.68999999994</v>
      </c>
      <c r="BZ56" s="17">
        <f t="shared" si="83"/>
        <v>1675897.92</v>
      </c>
    </row>
    <row r="57" spans="1:78" x14ac:dyDescent="0.25">
      <c r="A57" s="14" t="s">
        <v>95</v>
      </c>
      <c r="B57" s="17">
        <f t="shared" si="73"/>
        <v>487.52599999999995</v>
      </c>
      <c r="C57" s="17">
        <f>SUM(E57+G57+I57+K57)</f>
        <v>2247873.35</v>
      </c>
      <c r="D57" s="17">
        <v>6.6</v>
      </c>
      <c r="E57" s="17">
        <v>39175</v>
      </c>
      <c r="F57" s="17">
        <v>24.11</v>
      </c>
      <c r="G57" s="17">
        <v>150440</v>
      </c>
      <c r="H57" s="17">
        <v>368.86099999999999</v>
      </c>
      <c r="I57" s="17">
        <v>1888190.8</v>
      </c>
      <c r="J57" s="17">
        <f t="shared" si="75"/>
        <v>87.954999999999998</v>
      </c>
      <c r="K57" s="17">
        <f t="shared" si="76"/>
        <v>170067.55</v>
      </c>
      <c r="L57" s="17">
        <v>2</v>
      </c>
      <c r="M57" s="17">
        <v>8000</v>
      </c>
      <c r="N57" s="17">
        <f t="shared" si="77"/>
        <v>29.305000000000003</v>
      </c>
      <c r="O57" s="17">
        <f t="shared" si="78"/>
        <v>62678</v>
      </c>
      <c r="P57" s="17">
        <v>26.110000000000003</v>
      </c>
      <c r="Q57" s="17">
        <v>58193</v>
      </c>
      <c r="R57" s="17">
        <v>3.1949999999999998</v>
      </c>
      <c r="S57" s="17">
        <v>4485</v>
      </c>
      <c r="T57" s="17">
        <v>0</v>
      </c>
      <c r="U57" s="17">
        <v>0</v>
      </c>
      <c r="V57" s="17">
        <v>56.65</v>
      </c>
      <c r="W57" s="17">
        <v>99389.55</v>
      </c>
      <c r="X57" s="17">
        <v>5.5600000000000005</v>
      </c>
      <c r="Y57" s="17">
        <v>18668</v>
      </c>
      <c r="Z57" s="17">
        <v>20.449999999999996</v>
      </c>
      <c r="AA57" s="17">
        <v>33906</v>
      </c>
      <c r="AB57" s="17">
        <v>338.572</v>
      </c>
      <c r="AC57" s="17">
        <v>1714509.35</v>
      </c>
      <c r="AD57" s="17">
        <v>0</v>
      </c>
      <c r="AE57" s="17">
        <v>0</v>
      </c>
      <c r="AF57" s="17">
        <v>2.21</v>
      </c>
      <c r="AG57" s="17">
        <v>0.03</v>
      </c>
      <c r="AH57" s="17">
        <v>13</v>
      </c>
      <c r="AI57" s="17">
        <v>39661</v>
      </c>
      <c r="AJ57" s="17">
        <v>139</v>
      </c>
      <c r="AK57" s="17">
        <v>66424</v>
      </c>
      <c r="AL57" s="17">
        <v>92</v>
      </c>
      <c r="AM57" s="17">
        <v>4</v>
      </c>
      <c r="AN57" s="17">
        <v>1110</v>
      </c>
      <c r="AO57" s="17">
        <f t="shared" si="79"/>
        <v>109</v>
      </c>
      <c r="AP57" s="17">
        <f t="shared" si="80"/>
        <v>1276</v>
      </c>
      <c r="AQ57" s="17">
        <v>97</v>
      </c>
      <c r="AR57" s="17">
        <v>1065</v>
      </c>
      <c r="AS57" s="17">
        <v>12</v>
      </c>
      <c r="AT57" s="17">
        <v>211</v>
      </c>
      <c r="AU57" s="17">
        <v>1</v>
      </c>
      <c r="AV57" s="17">
        <v>0</v>
      </c>
      <c r="AW57" s="17">
        <v>32</v>
      </c>
      <c r="AX57" s="17">
        <v>1399.25</v>
      </c>
      <c r="AY57" s="17">
        <v>0</v>
      </c>
      <c r="AZ57" s="17">
        <v>0</v>
      </c>
      <c r="BA57" s="17">
        <v>0</v>
      </c>
      <c r="BB57" s="17">
        <v>0</v>
      </c>
      <c r="BC57" s="17">
        <v>165</v>
      </c>
      <c r="BD57" s="17">
        <v>432</v>
      </c>
      <c r="BE57" s="17">
        <v>935</v>
      </c>
      <c r="BF57" s="17">
        <v>0</v>
      </c>
      <c r="BG57" s="17">
        <v>0</v>
      </c>
      <c r="BH57" s="17">
        <v>0</v>
      </c>
      <c r="BI57" s="17">
        <v>0</v>
      </c>
      <c r="BJ57" s="17">
        <v>0</v>
      </c>
      <c r="BK57" s="17">
        <v>2</v>
      </c>
      <c r="BL57" s="17">
        <v>445499.28</v>
      </c>
      <c r="BM57" s="17">
        <v>369216.87999999995</v>
      </c>
      <c r="BN57" s="17">
        <v>523180.45</v>
      </c>
      <c r="BO57" s="17">
        <v>195649.7</v>
      </c>
      <c r="BP57" s="17">
        <v>276544.54000000004</v>
      </c>
      <c r="BQ57" s="17">
        <v>221720.24</v>
      </c>
      <c r="BR57" s="17">
        <v>246172</v>
      </c>
      <c r="BS57" s="17">
        <v>384705</v>
      </c>
      <c r="BT57" s="17">
        <v>503213.20999999996</v>
      </c>
      <c r="BU57" s="17">
        <v>1897650.33</v>
      </c>
      <c r="BV57" s="17">
        <v>2243133.71</v>
      </c>
      <c r="BW57" s="17">
        <v>3579646.2900000005</v>
      </c>
      <c r="BX57" s="17">
        <f t="shared" si="81"/>
        <v>2784971.31</v>
      </c>
      <c r="BY57" s="17">
        <f t="shared" si="82"/>
        <v>3273600.13</v>
      </c>
      <c r="BZ57" s="17">
        <f t="shared" si="83"/>
        <v>4827760.1900000004</v>
      </c>
    </row>
    <row r="58" spans="1:78" x14ac:dyDescent="0.25">
      <c r="A58" s="14" t="s">
        <v>96</v>
      </c>
      <c r="B58" s="17">
        <f t="shared" si="73"/>
        <v>1136.9485</v>
      </c>
      <c r="C58" s="17">
        <f t="shared" si="74"/>
        <v>4494457.38</v>
      </c>
      <c r="D58" s="17">
        <v>6.5</v>
      </c>
      <c r="E58" s="17">
        <v>39000</v>
      </c>
      <c r="F58" s="17">
        <v>14.899999999999999</v>
      </c>
      <c r="G58" s="17">
        <v>193200</v>
      </c>
      <c r="H58" s="17">
        <v>724.9135</v>
      </c>
      <c r="I58" s="17">
        <v>3494706.25</v>
      </c>
      <c r="J58" s="17">
        <f t="shared" si="75"/>
        <v>390.63499999999999</v>
      </c>
      <c r="K58" s="17">
        <f t="shared" si="76"/>
        <v>767551.13</v>
      </c>
      <c r="L58" s="17">
        <v>15.549999999999999</v>
      </c>
      <c r="M58" s="17">
        <v>66012</v>
      </c>
      <c r="N58" s="17">
        <f t="shared" si="77"/>
        <v>19.760000000000002</v>
      </c>
      <c r="O58" s="17">
        <f t="shared" si="78"/>
        <v>42731</v>
      </c>
      <c r="P58" s="17">
        <v>4.47</v>
      </c>
      <c r="Q58" s="17">
        <v>10739</v>
      </c>
      <c r="R58" s="17">
        <v>9.9500000000000011</v>
      </c>
      <c r="S58" s="17">
        <v>21363</v>
      </c>
      <c r="T58" s="17">
        <v>5.34</v>
      </c>
      <c r="U58" s="17">
        <v>10629</v>
      </c>
      <c r="V58" s="17">
        <v>355.32499999999999</v>
      </c>
      <c r="W58" s="17">
        <v>658808.13</v>
      </c>
      <c r="X58" s="17">
        <v>27.998000000000001</v>
      </c>
      <c r="Y58" s="17">
        <v>35429.9</v>
      </c>
      <c r="Z58" s="17">
        <v>121.77499999999999</v>
      </c>
      <c r="AA58" s="17">
        <v>204858.99</v>
      </c>
      <c r="AB58" s="17">
        <v>947.89249999999993</v>
      </c>
      <c r="AC58" s="17">
        <v>4116304.49</v>
      </c>
      <c r="AD58" s="17">
        <v>5.84</v>
      </c>
      <c r="AE58" s="17">
        <v>1158345</v>
      </c>
      <c r="AF58" s="17">
        <v>3.55</v>
      </c>
      <c r="AG58" s="17">
        <v>1295.75</v>
      </c>
      <c r="AH58" s="17">
        <v>29</v>
      </c>
      <c r="AI58" s="17">
        <v>172585</v>
      </c>
      <c r="AJ58" s="17">
        <v>526</v>
      </c>
      <c r="AK58" s="17">
        <v>323595.80000000005</v>
      </c>
      <c r="AL58" s="17">
        <v>516</v>
      </c>
      <c r="AM58" s="17">
        <v>6</v>
      </c>
      <c r="AN58" s="17">
        <v>80246</v>
      </c>
      <c r="AO58" s="17">
        <f t="shared" si="79"/>
        <v>117</v>
      </c>
      <c r="AP58" s="17">
        <f t="shared" si="80"/>
        <v>1727.5</v>
      </c>
      <c r="AQ58" s="17">
        <v>109</v>
      </c>
      <c r="AR58" s="17">
        <v>1516.5</v>
      </c>
      <c r="AS58" s="17">
        <v>8</v>
      </c>
      <c r="AT58" s="17">
        <v>211</v>
      </c>
      <c r="AU58" s="17">
        <v>0</v>
      </c>
      <c r="AV58" s="17">
        <v>0</v>
      </c>
      <c r="AW58" s="17">
        <v>48</v>
      </c>
      <c r="AX58" s="17">
        <v>1010</v>
      </c>
      <c r="AY58" s="17">
        <v>1</v>
      </c>
      <c r="AZ58" s="17">
        <v>7</v>
      </c>
      <c r="BA58" s="17">
        <v>4</v>
      </c>
      <c r="BB58" s="17">
        <v>310</v>
      </c>
      <c r="BC58" s="17">
        <v>120</v>
      </c>
      <c r="BD58" s="17">
        <v>764</v>
      </c>
      <c r="BE58" s="17">
        <v>1404</v>
      </c>
      <c r="BF58" s="17">
        <v>1042</v>
      </c>
      <c r="BG58" s="17">
        <v>6252</v>
      </c>
      <c r="BH58" s="17">
        <v>45</v>
      </c>
      <c r="BI58" s="17">
        <v>28</v>
      </c>
      <c r="BJ58" s="17">
        <v>21</v>
      </c>
      <c r="BK58" s="17">
        <v>11</v>
      </c>
      <c r="BL58" s="17">
        <v>532701.49</v>
      </c>
      <c r="BM58" s="17">
        <v>532017.80000000005</v>
      </c>
      <c r="BN58" s="17">
        <v>640898.07000000007</v>
      </c>
      <c r="BO58" s="17">
        <v>275928.76999999996</v>
      </c>
      <c r="BP58" s="17">
        <v>311285.24</v>
      </c>
      <c r="BQ58" s="17">
        <v>300237.76</v>
      </c>
      <c r="BR58" s="17">
        <v>1693842.42</v>
      </c>
      <c r="BS58" s="17">
        <v>2541692.4700000002</v>
      </c>
      <c r="BT58" s="17">
        <v>3545381.5100000002</v>
      </c>
      <c r="BU58" s="17">
        <v>1798283.01</v>
      </c>
      <c r="BV58" s="17">
        <v>2847301.67</v>
      </c>
      <c r="BW58" s="17">
        <v>1886650.07</v>
      </c>
      <c r="BX58" s="17">
        <f t="shared" si="81"/>
        <v>4300755.6899999995</v>
      </c>
      <c r="BY58" s="17">
        <f t="shared" si="82"/>
        <v>6232297.1799999997</v>
      </c>
      <c r="BZ58" s="17">
        <f t="shared" si="83"/>
        <v>6373167.4100000001</v>
      </c>
    </row>
    <row r="59" spans="1:78" x14ac:dyDescent="0.25">
      <c r="A59" s="14" t="s">
        <v>97</v>
      </c>
      <c r="B59" s="17">
        <f t="shared" si="73"/>
        <v>733.423</v>
      </c>
      <c r="C59" s="17">
        <f t="shared" si="74"/>
        <v>2883934.6</v>
      </c>
      <c r="D59" s="17">
        <v>17.52</v>
      </c>
      <c r="E59" s="17">
        <v>81744</v>
      </c>
      <c r="F59" s="17">
        <v>126.44800000000001</v>
      </c>
      <c r="G59" s="17">
        <v>723189</v>
      </c>
      <c r="H59" s="17">
        <v>365.83899999999994</v>
      </c>
      <c r="I59" s="17">
        <v>1669743</v>
      </c>
      <c r="J59" s="17">
        <f t="shared" si="75"/>
        <v>223.61599999999999</v>
      </c>
      <c r="K59" s="17">
        <f t="shared" si="76"/>
        <v>409258.6</v>
      </c>
      <c r="L59" s="17">
        <v>23.951000000000001</v>
      </c>
      <c r="M59" s="17">
        <v>77493</v>
      </c>
      <c r="N59" s="17">
        <f t="shared" si="77"/>
        <v>2.73</v>
      </c>
      <c r="O59" s="17">
        <f t="shared" si="78"/>
        <v>3552</v>
      </c>
      <c r="P59" s="17">
        <v>0.73</v>
      </c>
      <c r="Q59" s="17">
        <v>1752</v>
      </c>
      <c r="R59" s="17">
        <v>0</v>
      </c>
      <c r="S59" s="17">
        <v>0</v>
      </c>
      <c r="T59" s="17">
        <v>2</v>
      </c>
      <c r="U59" s="17">
        <v>1800</v>
      </c>
      <c r="V59" s="17">
        <v>196.93499999999997</v>
      </c>
      <c r="W59" s="17">
        <v>328213.59999999998</v>
      </c>
      <c r="X59" s="17">
        <v>59.74199999999999</v>
      </c>
      <c r="Y59" s="17">
        <v>269775</v>
      </c>
      <c r="Z59" s="17">
        <v>62.34</v>
      </c>
      <c r="AA59" s="17">
        <v>91273.82</v>
      </c>
      <c r="AB59" s="17">
        <v>533.65600000000006</v>
      </c>
      <c r="AC59" s="17">
        <v>2217419.7800000003</v>
      </c>
      <c r="AD59" s="17">
        <v>0</v>
      </c>
      <c r="AE59" s="17">
        <v>0</v>
      </c>
      <c r="AF59" s="17">
        <v>0</v>
      </c>
      <c r="AG59" s="17">
        <v>0</v>
      </c>
      <c r="AH59" s="17">
        <v>16</v>
      </c>
      <c r="AI59" s="17">
        <v>35404</v>
      </c>
      <c r="AJ59" s="17">
        <v>139</v>
      </c>
      <c r="AK59" s="17">
        <v>40493</v>
      </c>
      <c r="AL59" s="17">
        <v>173</v>
      </c>
      <c r="AM59" s="17">
        <v>1</v>
      </c>
      <c r="AN59" s="17">
        <v>1080</v>
      </c>
      <c r="AO59" s="17">
        <f t="shared" si="79"/>
        <v>141</v>
      </c>
      <c r="AP59" s="17">
        <f t="shared" si="80"/>
        <v>2317.4</v>
      </c>
      <c r="AQ59" s="17">
        <v>133</v>
      </c>
      <c r="AR59" s="17">
        <v>2283.4</v>
      </c>
      <c r="AS59" s="17">
        <v>8</v>
      </c>
      <c r="AT59" s="17">
        <v>34</v>
      </c>
      <c r="AU59" s="17">
        <v>1</v>
      </c>
      <c r="AV59" s="17">
        <v>4</v>
      </c>
      <c r="AW59" s="17">
        <v>48</v>
      </c>
      <c r="AX59" s="17">
        <v>687</v>
      </c>
      <c r="AY59" s="17">
        <v>8</v>
      </c>
      <c r="AZ59" s="17">
        <v>152</v>
      </c>
      <c r="BA59" s="17">
        <v>1</v>
      </c>
      <c r="BB59" s="17">
        <v>200</v>
      </c>
      <c r="BC59" s="17">
        <v>117</v>
      </c>
      <c r="BD59" s="17">
        <v>854</v>
      </c>
      <c r="BE59" s="17">
        <v>2141</v>
      </c>
      <c r="BF59" s="17">
        <v>0</v>
      </c>
      <c r="BG59" s="17">
        <v>0</v>
      </c>
      <c r="BH59" s="17">
        <v>1</v>
      </c>
      <c r="BI59" s="17">
        <v>1</v>
      </c>
      <c r="BJ59" s="17">
        <v>1</v>
      </c>
      <c r="BK59" s="17">
        <v>0</v>
      </c>
      <c r="BL59" s="17">
        <v>713060.19000000006</v>
      </c>
      <c r="BM59" s="17">
        <v>694034.26</v>
      </c>
      <c r="BN59" s="17">
        <v>951959.47</v>
      </c>
      <c r="BO59" s="17">
        <v>348591.85</v>
      </c>
      <c r="BP59" s="17">
        <v>492730.03</v>
      </c>
      <c r="BQ59" s="17">
        <v>469052.36</v>
      </c>
      <c r="BR59" s="17">
        <v>149642.45000000001</v>
      </c>
      <c r="BS59" s="17">
        <v>399836.46</v>
      </c>
      <c r="BT59" s="17">
        <v>320774.05</v>
      </c>
      <c r="BU59" s="17">
        <v>249629.64</v>
      </c>
      <c r="BV59" s="17">
        <v>1116692.6200000001</v>
      </c>
      <c r="BW59" s="17">
        <v>668997</v>
      </c>
      <c r="BX59" s="17">
        <f t="shared" si="81"/>
        <v>1460924.13</v>
      </c>
      <c r="BY59" s="17">
        <f t="shared" si="82"/>
        <v>2703293.37</v>
      </c>
      <c r="BZ59" s="17">
        <f t="shared" si="83"/>
        <v>2410782.88</v>
      </c>
    </row>
    <row r="60" spans="1:78" x14ac:dyDescent="0.25">
      <c r="A60" s="14" t="s">
        <v>98</v>
      </c>
      <c r="B60" s="17">
        <f t="shared" si="73"/>
        <v>1657.24</v>
      </c>
      <c r="C60" s="17">
        <f t="shared" si="74"/>
        <v>5739344.1099999994</v>
      </c>
      <c r="D60" s="17">
        <v>6.5</v>
      </c>
      <c r="E60" s="17">
        <v>41150</v>
      </c>
      <c r="F60" s="17">
        <v>103.77000000000001</v>
      </c>
      <c r="G60" s="17">
        <v>564455</v>
      </c>
      <c r="H60" s="17">
        <v>755.31799999999998</v>
      </c>
      <c r="I60" s="17">
        <v>3723649</v>
      </c>
      <c r="J60" s="17">
        <f t="shared" si="75"/>
        <v>791.65200000000004</v>
      </c>
      <c r="K60" s="17">
        <f>SUM(M60+O60+W60)</f>
        <v>1410090.1099999999</v>
      </c>
      <c r="L60" s="17">
        <v>10.520000000000001</v>
      </c>
      <c r="M60" s="17">
        <v>31635</v>
      </c>
      <c r="N60" s="17">
        <f t="shared" si="77"/>
        <v>10.74</v>
      </c>
      <c r="O60" s="17">
        <f t="shared" si="78"/>
        <v>22985</v>
      </c>
      <c r="P60" s="17">
        <v>6.23</v>
      </c>
      <c r="Q60" s="17">
        <v>18295</v>
      </c>
      <c r="R60" s="17">
        <v>0</v>
      </c>
      <c r="S60" s="17">
        <v>0</v>
      </c>
      <c r="T60" s="17">
        <v>4.51</v>
      </c>
      <c r="U60" s="17">
        <v>4690</v>
      </c>
      <c r="V60" s="17">
        <v>770.39200000000005</v>
      </c>
      <c r="W60" s="17">
        <v>1355470.1099999999</v>
      </c>
      <c r="X60" s="17">
        <v>267.95500000000004</v>
      </c>
      <c r="Y60" s="17">
        <v>337558</v>
      </c>
      <c r="Z60" s="17">
        <v>231.19499999999996</v>
      </c>
      <c r="AA60" s="17">
        <v>565526.57000000007</v>
      </c>
      <c r="AB60" s="17">
        <v>1149.9749999999997</v>
      </c>
      <c r="AC60" s="17">
        <v>4772367.0999999996</v>
      </c>
      <c r="AD60" s="17">
        <v>0</v>
      </c>
      <c r="AE60" s="17">
        <v>0</v>
      </c>
      <c r="AF60" s="17">
        <v>23.5</v>
      </c>
      <c r="AG60" s="17">
        <v>32250</v>
      </c>
      <c r="AH60" s="17">
        <v>43</v>
      </c>
      <c r="AI60" s="17">
        <v>131329</v>
      </c>
      <c r="AJ60" s="17">
        <v>266</v>
      </c>
      <c r="AK60" s="17">
        <v>187479.06900000002</v>
      </c>
      <c r="AL60" s="17">
        <v>1019.2</v>
      </c>
      <c r="AM60" s="17">
        <v>4</v>
      </c>
      <c r="AN60" s="17">
        <v>1242</v>
      </c>
      <c r="AO60" s="17">
        <f t="shared" si="79"/>
        <v>106</v>
      </c>
      <c r="AP60" s="17">
        <f t="shared" si="80"/>
        <v>2152</v>
      </c>
      <c r="AQ60" s="17">
        <v>99</v>
      </c>
      <c r="AR60" s="17">
        <v>1993</v>
      </c>
      <c r="AS60" s="17">
        <v>7</v>
      </c>
      <c r="AT60" s="17">
        <v>159</v>
      </c>
      <c r="AU60" s="17">
        <v>1</v>
      </c>
      <c r="AV60" s="17">
        <v>5</v>
      </c>
      <c r="AW60" s="17">
        <v>52</v>
      </c>
      <c r="AX60" s="17">
        <v>1831.5</v>
      </c>
      <c r="AY60" s="17">
        <v>4</v>
      </c>
      <c r="AZ60" s="17">
        <v>318</v>
      </c>
      <c r="BA60" s="17">
        <v>3</v>
      </c>
      <c r="BB60" s="17">
        <v>210</v>
      </c>
      <c r="BC60" s="17">
        <v>87</v>
      </c>
      <c r="BD60" s="17">
        <v>802</v>
      </c>
      <c r="BE60" s="17">
        <v>2035</v>
      </c>
      <c r="BF60" s="17">
        <v>0</v>
      </c>
      <c r="BG60" s="17">
        <v>0</v>
      </c>
      <c r="BH60" s="17">
        <v>55</v>
      </c>
      <c r="BI60" s="17">
        <v>25</v>
      </c>
      <c r="BJ60" s="17">
        <v>5</v>
      </c>
      <c r="BK60" s="17">
        <v>12</v>
      </c>
      <c r="BL60" s="17">
        <v>606010.06000000006</v>
      </c>
      <c r="BM60" s="17">
        <v>906407.17</v>
      </c>
      <c r="BN60" s="17">
        <v>999643.99</v>
      </c>
      <c r="BO60" s="17">
        <v>164626.38</v>
      </c>
      <c r="BP60" s="17">
        <v>278924.49000000005</v>
      </c>
      <c r="BQ60" s="17">
        <v>302078.59999999998</v>
      </c>
      <c r="BR60" s="17">
        <v>584735.04</v>
      </c>
      <c r="BS60" s="17">
        <v>520941</v>
      </c>
      <c r="BT60" s="17">
        <v>2076607.7</v>
      </c>
      <c r="BU60" s="17">
        <v>1261853.27</v>
      </c>
      <c r="BV60" s="17">
        <v>805711.8899999999</v>
      </c>
      <c r="BW60" s="17">
        <v>1023918.97</v>
      </c>
      <c r="BX60" s="17">
        <f t="shared" si="81"/>
        <v>2617224.75</v>
      </c>
      <c r="BY60" s="17">
        <f t="shared" si="82"/>
        <v>2511984.5499999998</v>
      </c>
      <c r="BZ60" s="17">
        <f t="shared" si="83"/>
        <v>4402249.26</v>
      </c>
    </row>
    <row r="61" spans="1:78" x14ac:dyDescent="0.25">
      <c r="A61" s="14" t="s">
        <v>99</v>
      </c>
      <c r="B61" s="17">
        <f t="shared" si="73"/>
        <v>289.55</v>
      </c>
      <c r="C61" s="17">
        <f t="shared" si="74"/>
        <v>1104345</v>
      </c>
      <c r="D61" s="17">
        <v>0</v>
      </c>
      <c r="E61" s="17">
        <v>0</v>
      </c>
      <c r="F61" s="17">
        <v>23.7</v>
      </c>
      <c r="G61" s="17">
        <v>151000</v>
      </c>
      <c r="H61" s="17">
        <v>145.55000000000001</v>
      </c>
      <c r="I61" s="17">
        <v>733409</v>
      </c>
      <c r="J61" s="17">
        <f t="shared" si="75"/>
        <v>120.30000000000001</v>
      </c>
      <c r="K61" s="17">
        <f t="shared" si="76"/>
        <v>219936</v>
      </c>
      <c r="L61" s="17">
        <v>13.239999999999998</v>
      </c>
      <c r="M61" s="17">
        <v>49360</v>
      </c>
      <c r="N61" s="17">
        <f t="shared" si="77"/>
        <v>4.0999999999999996</v>
      </c>
      <c r="O61" s="17">
        <f>SUM(Q61+S61+U61)</f>
        <v>4100</v>
      </c>
      <c r="P61" s="17">
        <v>0</v>
      </c>
      <c r="Q61" s="17">
        <v>0</v>
      </c>
      <c r="R61" s="17">
        <v>4.0999999999999996</v>
      </c>
      <c r="S61" s="17">
        <v>4100</v>
      </c>
      <c r="T61" s="17">
        <v>0</v>
      </c>
      <c r="U61" s="17">
        <v>0</v>
      </c>
      <c r="V61" s="17">
        <v>102.96000000000001</v>
      </c>
      <c r="W61" s="17">
        <v>166476</v>
      </c>
      <c r="X61" s="17">
        <v>12.96</v>
      </c>
      <c r="Y61" s="17">
        <v>62658</v>
      </c>
      <c r="Z61" s="17">
        <v>34.19</v>
      </c>
      <c r="AA61" s="17">
        <v>78686</v>
      </c>
      <c r="AB61" s="17">
        <v>251.59</v>
      </c>
      <c r="AC61" s="17">
        <v>980593</v>
      </c>
      <c r="AD61" s="17">
        <v>0</v>
      </c>
      <c r="AE61" s="17">
        <v>0</v>
      </c>
      <c r="AF61" s="17">
        <v>0</v>
      </c>
      <c r="AG61" s="17">
        <v>0</v>
      </c>
      <c r="AH61" s="17">
        <v>14</v>
      </c>
      <c r="AI61" s="17">
        <v>60589</v>
      </c>
      <c r="AJ61" s="17">
        <v>70</v>
      </c>
      <c r="AK61" s="17">
        <v>29216</v>
      </c>
      <c r="AL61" s="17">
        <v>50</v>
      </c>
      <c r="AM61" s="17">
        <v>0</v>
      </c>
      <c r="AN61" s="17">
        <v>0</v>
      </c>
      <c r="AO61" s="17">
        <f t="shared" si="79"/>
        <v>56</v>
      </c>
      <c r="AP61" s="17">
        <f t="shared" si="80"/>
        <v>473</v>
      </c>
      <c r="AQ61" s="17">
        <v>49</v>
      </c>
      <c r="AR61" s="17">
        <v>401</v>
      </c>
      <c r="AS61" s="17">
        <v>7</v>
      </c>
      <c r="AT61" s="17">
        <v>72</v>
      </c>
      <c r="AU61" s="17">
        <v>0</v>
      </c>
      <c r="AV61" s="17">
        <v>0</v>
      </c>
      <c r="AW61" s="17">
        <v>31</v>
      </c>
      <c r="AX61" s="17">
        <v>668</v>
      </c>
      <c r="AY61" s="17">
        <v>0</v>
      </c>
      <c r="AZ61" s="17">
        <v>0</v>
      </c>
      <c r="BA61" s="17">
        <v>1</v>
      </c>
      <c r="BB61" s="17">
        <v>800</v>
      </c>
      <c r="BC61" s="17">
        <v>37</v>
      </c>
      <c r="BD61" s="17">
        <v>0</v>
      </c>
      <c r="BE61" s="17">
        <v>0</v>
      </c>
      <c r="BF61" s="17">
        <v>0</v>
      </c>
      <c r="BG61" s="17">
        <v>0</v>
      </c>
      <c r="BH61" s="17">
        <v>12</v>
      </c>
      <c r="BI61" s="17">
        <v>5</v>
      </c>
      <c r="BJ61" s="17">
        <v>1</v>
      </c>
      <c r="BK61" s="17">
        <v>8</v>
      </c>
      <c r="BL61" s="17">
        <v>361128.79</v>
      </c>
      <c r="BM61" s="17">
        <v>308723</v>
      </c>
      <c r="BN61" s="17">
        <v>300112.15999999997</v>
      </c>
      <c r="BO61" s="17">
        <v>37629.199999999997</v>
      </c>
      <c r="BP61" s="17">
        <v>125699</v>
      </c>
      <c r="BQ61" s="17">
        <v>122811.87</v>
      </c>
      <c r="BR61" s="17">
        <v>650101.44999999995</v>
      </c>
      <c r="BS61" s="17">
        <v>482233.59999999998</v>
      </c>
      <c r="BT61" s="17">
        <v>554687.12</v>
      </c>
      <c r="BU61" s="17">
        <v>379827</v>
      </c>
      <c r="BV61" s="17">
        <v>399746</v>
      </c>
      <c r="BW61" s="17">
        <v>518133.52</v>
      </c>
      <c r="BX61" s="17">
        <f t="shared" si="81"/>
        <v>1428686.44</v>
      </c>
      <c r="BY61" s="17">
        <f t="shared" si="82"/>
        <v>1316401.6000000001</v>
      </c>
      <c r="BZ61" s="17">
        <f t="shared" si="83"/>
        <v>1495744.67</v>
      </c>
    </row>
    <row r="62" spans="1:78" x14ac:dyDescent="0.25">
      <c r="A62" s="14" t="s">
        <v>100</v>
      </c>
      <c r="B62" s="17">
        <f t="shared" si="73"/>
        <v>396.13300000000004</v>
      </c>
      <c r="C62" s="17">
        <f t="shared" si="74"/>
        <v>1653111.4</v>
      </c>
      <c r="D62" s="17">
        <v>5.03</v>
      </c>
      <c r="E62" s="17">
        <v>58771</v>
      </c>
      <c r="F62" s="17">
        <v>34.579999999999991</v>
      </c>
      <c r="G62" s="17">
        <v>227526</v>
      </c>
      <c r="H62" s="17">
        <v>165.61799999999999</v>
      </c>
      <c r="I62" s="17">
        <v>952112</v>
      </c>
      <c r="J62" s="17">
        <f t="shared" si="75"/>
        <v>190.90500000000003</v>
      </c>
      <c r="K62" s="17">
        <f t="shared" si="76"/>
        <v>414702.4</v>
      </c>
      <c r="L62" s="17">
        <v>14.670000000000002</v>
      </c>
      <c r="M62" s="17">
        <v>93007.9</v>
      </c>
      <c r="N62" s="17">
        <f t="shared" si="77"/>
        <v>1.8</v>
      </c>
      <c r="O62" s="17">
        <f t="shared" si="78"/>
        <v>2160</v>
      </c>
      <c r="P62" s="17">
        <v>0</v>
      </c>
      <c r="Q62" s="17">
        <v>0</v>
      </c>
      <c r="R62" s="17">
        <v>1.8</v>
      </c>
      <c r="S62" s="17">
        <v>2160</v>
      </c>
      <c r="T62" s="17">
        <v>0</v>
      </c>
      <c r="U62" s="17">
        <v>0</v>
      </c>
      <c r="V62" s="17">
        <v>174.43500000000003</v>
      </c>
      <c r="W62" s="17">
        <v>319534.5</v>
      </c>
      <c r="X62" s="17">
        <v>30.193000000000001</v>
      </c>
      <c r="Y62" s="17">
        <v>67800.5</v>
      </c>
      <c r="Z62" s="17">
        <v>63.417000000000009</v>
      </c>
      <c r="AA62" s="17">
        <v>102349</v>
      </c>
      <c r="AB62" s="17">
        <v>295.11799999999999</v>
      </c>
      <c r="AC62" s="17">
        <v>1442399.9</v>
      </c>
      <c r="AD62" s="17">
        <v>0</v>
      </c>
      <c r="AE62" s="17">
        <v>0</v>
      </c>
      <c r="AF62" s="17">
        <v>0</v>
      </c>
      <c r="AG62" s="17">
        <v>0</v>
      </c>
      <c r="AH62" s="17">
        <v>11</v>
      </c>
      <c r="AI62" s="17">
        <v>28787</v>
      </c>
      <c r="AJ62" s="17">
        <v>80</v>
      </c>
      <c r="AK62" s="17">
        <v>37560</v>
      </c>
      <c r="AL62" s="17">
        <v>289</v>
      </c>
      <c r="AM62" s="17">
        <v>6</v>
      </c>
      <c r="AN62" s="17">
        <v>2360</v>
      </c>
      <c r="AO62" s="17">
        <f t="shared" si="79"/>
        <v>35</v>
      </c>
      <c r="AP62" s="17">
        <f t="shared" si="80"/>
        <v>347</v>
      </c>
      <c r="AQ62" s="17">
        <v>33</v>
      </c>
      <c r="AR62" s="17">
        <v>334</v>
      </c>
      <c r="AS62" s="17">
        <v>2</v>
      </c>
      <c r="AT62" s="17">
        <v>13</v>
      </c>
      <c r="AU62" s="17">
        <v>2</v>
      </c>
      <c r="AV62" s="17">
        <v>6</v>
      </c>
      <c r="AW62" s="17">
        <v>13</v>
      </c>
      <c r="AX62" s="17">
        <v>135</v>
      </c>
      <c r="AY62" s="17">
        <v>0</v>
      </c>
      <c r="AZ62" s="17">
        <v>0</v>
      </c>
      <c r="BA62" s="17">
        <v>3</v>
      </c>
      <c r="BB62" s="17">
        <v>170</v>
      </c>
      <c r="BC62" s="17">
        <v>17</v>
      </c>
      <c r="BD62" s="17">
        <v>45</v>
      </c>
      <c r="BE62" s="17">
        <v>45</v>
      </c>
      <c r="BF62" s="17">
        <v>0</v>
      </c>
      <c r="BG62" s="17">
        <v>0</v>
      </c>
      <c r="BH62" s="17">
        <v>0</v>
      </c>
      <c r="BI62" s="17">
        <v>0</v>
      </c>
      <c r="BJ62" s="17">
        <v>12</v>
      </c>
      <c r="BK62" s="17">
        <v>3</v>
      </c>
      <c r="BL62" s="17">
        <v>156307</v>
      </c>
      <c r="BM62" s="17">
        <v>167936.25</v>
      </c>
      <c r="BN62" s="17">
        <v>226300.2</v>
      </c>
      <c r="BO62" s="17">
        <v>92538.36</v>
      </c>
      <c r="BP62" s="17">
        <v>121920.65</v>
      </c>
      <c r="BQ62" s="17">
        <v>135841.12</v>
      </c>
      <c r="BR62" s="17">
        <v>373398.7</v>
      </c>
      <c r="BS62" s="17">
        <v>466424.44</v>
      </c>
      <c r="BT62" s="17">
        <v>805521.34</v>
      </c>
      <c r="BU62" s="17">
        <v>276364.33999999997</v>
      </c>
      <c r="BV62" s="17">
        <v>783437.8</v>
      </c>
      <c r="BW62" s="17">
        <v>716846.84</v>
      </c>
      <c r="BX62" s="17">
        <f t="shared" si="81"/>
        <v>898608.4</v>
      </c>
      <c r="BY62" s="17">
        <f t="shared" si="82"/>
        <v>1539719.1400000001</v>
      </c>
      <c r="BZ62" s="17">
        <f t="shared" si="83"/>
        <v>1884509.5</v>
      </c>
    </row>
    <row r="63" spans="1:78" x14ac:dyDescent="0.25">
      <c r="A63" s="14" t="s">
        <v>101</v>
      </c>
      <c r="B63" s="17">
        <f t="shared" si="73"/>
        <v>528.78800000000001</v>
      </c>
      <c r="C63" s="17">
        <f t="shared" si="74"/>
        <v>2207495.6100000003</v>
      </c>
      <c r="D63" s="17">
        <v>3.3380000000000001</v>
      </c>
      <c r="E63" s="17">
        <v>12274</v>
      </c>
      <c r="F63" s="17">
        <v>20.683</v>
      </c>
      <c r="G63" s="17">
        <v>169719</v>
      </c>
      <c r="H63" s="17">
        <v>272.31</v>
      </c>
      <c r="I63" s="17">
        <v>1404253.6900000002</v>
      </c>
      <c r="J63" s="17">
        <f t="shared" si="75"/>
        <v>232.45700000000002</v>
      </c>
      <c r="K63" s="17">
        <f t="shared" si="76"/>
        <v>621248.92000000004</v>
      </c>
      <c r="L63" s="17">
        <v>8.4610000000000003</v>
      </c>
      <c r="M63" s="17">
        <v>50683.4</v>
      </c>
      <c r="N63" s="17">
        <f t="shared" si="77"/>
        <v>9.718</v>
      </c>
      <c r="O63" s="17">
        <f t="shared" si="78"/>
        <v>20484</v>
      </c>
      <c r="P63" s="17">
        <v>4.99</v>
      </c>
      <c r="Q63" s="17">
        <v>10760</v>
      </c>
      <c r="R63" s="17">
        <v>2.6280000000000001</v>
      </c>
      <c r="S63" s="17">
        <v>5524</v>
      </c>
      <c r="T63" s="17">
        <v>2.1</v>
      </c>
      <c r="U63" s="17">
        <v>4200</v>
      </c>
      <c r="V63" s="17">
        <v>214.27800000000002</v>
      </c>
      <c r="W63" s="17">
        <v>550081.52</v>
      </c>
      <c r="X63" s="17">
        <v>14.898999999999999</v>
      </c>
      <c r="Y63" s="17">
        <v>46831.82</v>
      </c>
      <c r="Z63" s="17">
        <v>49.795999999999992</v>
      </c>
      <c r="AA63" s="17">
        <v>90394.32</v>
      </c>
      <c r="AB63" s="17">
        <v>448.863</v>
      </c>
      <c r="AC63" s="17">
        <v>2046216.3</v>
      </c>
      <c r="AD63" s="17">
        <v>0</v>
      </c>
      <c r="AE63" s="17">
        <v>0</v>
      </c>
      <c r="AF63" s="17">
        <v>1.25</v>
      </c>
      <c r="AG63" s="17">
        <v>1562.5</v>
      </c>
      <c r="AH63" s="17">
        <v>24</v>
      </c>
      <c r="AI63" s="17">
        <v>35882</v>
      </c>
      <c r="AJ63" s="17">
        <v>144</v>
      </c>
      <c r="AK63" s="17">
        <v>109910.97</v>
      </c>
      <c r="AL63" s="17">
        <v>808</v>
      </c>
      <c r="AM63" s="17">
        <v>1</v>
      </c>
      <c r="AN63" s="17">
        <v>2500</v>
      </c>
      <c r="AO63" s="17">
        <f t="shared" si="79"/>
        <v>82</v>
      </c>
      <c r="AP63" s="17">
        <f t="shared" si="80"/>
        <v>920.7</v>
      </c>
      <c r="AQ63" s="17">
        <v>82</v>
      </c>
      <c r="AR63" s="17">
        <v>920.7</v>
      </c>
      <c r="AS63" s="17">
        <v>0</v>
      </c>
      <c r="AT63" s="17">
        <v>0</v>
      </c>
      <c r="AU63" s="17">
        <v>0</v>
      </c>
      <c r="AV63" s="17">
        <v>0</v>
      </c>
      <c r="AW63" s="17">
        <v>45</v>
      </c>
      <c r="AX63" s="17">
        <v>604</v>
      </c>
      <c r="AY63" s="17">
        <v>0</v>
      </c>
      <c r="AZ63" s="17">
        <v>0</v>
      </c>
      <c r="BA63" s="17">
        <v>3</v>
      </c>
      <c r="BB63" s="17">
        <v>300</v>
      </c>
      <c r="BC63" s="17">
        <v>30</v>
      </c>
      <c r="BD63" s="17">
        <v>674.8</v>
      </c>
      <c r="BE63" s="17">
        <v>2034.6399999999999</v>
      </c>
      <c r="BF63" s="17">
        <v>45</v>
      </c>
      <c r="BG63" s="17">
        <v>87</v>
      </c>
      <c r="BH63" s="17">
        <v>5</v>
      </c>
      <c r="BI63" s="17">
        <v>3</v>
      </c>
      <c r="BJ63" s="17">
        <v>6</v>
      </c>
      <c r="BK63" s="17">
        <v>3</v>
      </c>
      <c r="BL63" s="17">
        <v>281778.17</v>
      </c>
      <c r="BM63" s="17">
        <v>277186.24</v>
      </c>
      <c r="BN63" s="17">
        <v>209549.72999999998</v>
      </c>
      <c r="BO63" s="17">
        <v>104089.34</v>
      </c>
      <c r="BP63" s="17">
        <v>105360.6</v>
      </c>
      <c r="BQ63" s="17">
        <v>139461.29999999999</v>
      </c>
      <c r="BR63" s="17">
        <v>138841.96</v>
      </c>
      <c r="BS63" s="17">
        <v>261756.52000000002</v>
      </c>
      <c r="BT63" s="17">
        <v>442318.97</v>
      </c>
      <c r="BU63" s="17">
        <v>416895.63</v>
      </c>
      <c r="BV63" s="17">
        <v>348745.8</v>
      </c>
      <c r="BW63" s="17">
        <v>1227727.9100000001</v>
      </c>
      <c r="BX63" s="17">
        <f t="shared" si="81"/>
        <v>941605.1</v>
      </c>
      <c r="BY63" s="17">
        <f t="shared" si="82"/>
        <v>993049.15999999992</v>
      </c>
      <c r="BZ63" s="17">
        <f t="shared" si="83"/>
        <v>2019057.9100000001</v>
      </c>
    </row>
    <row r="64" spans="1:78" x14ac:dyDescent="0.25">
      <c r="A64" s="14" t="s">
        <v>102</v>
      </c>
      <c r="B64" s="17">
        <f t="shared" si="73"/>
        <v>224.66</v>
      </c>
      <c r="C64" s="17">
        <f t="shared" si="74"/>
        <v>908375</v>
      </c>
      <c r="D64" s="17">
        <v>0</v>
      </c>
      <c r="E64" s="17">
        <v>0</v>
      </c>
      <c r="F64" s="17">
        <v>3.8</v>
      </c>
      <c r="G64" s="17">
        <v>19300</v>
      </c>
      <c r="H64" s="17">
        <v>164.494</v>
      </c>
      <c r="I64" s="17">
        <v>772529</v>
      </c>
      <c r="J64" s="17">
        <f t="shared" si="75"/>
        <v>56.365999999999993</v>
      </c>
      <c r="K64" s="17">
        <f t="shared" si="76"/>
        <v>116546</v>
      </c>
      <c r="L64" s="17">
        <v>4.2</v>
      </c>
      <c r="M64" s="17">
        <v>18923</v>
      </c>
      <c r="N64" s="17">
        <f t="shared" si="77"/>
        <v>0.70599999999999996</v>
      </c>
      <c r="O64" s="17">
        <f t="shared" si="78"/>
        <v>1065</v>
      </c>
      <c r="P64" s="17">
        <v>0</v>
      </c>
      <c r="Q64" s="17">
        <v>0</v>
      </c>
      <c r="R64" s="17">
        <v>0</v>
      </c>
      <c r="S64" s="17">
        <v>0</v>
      </c>
      <c r="T64" s="17">
        <v>0.70599999999999996</v>
      </c>
      <c r="U64" s="17">
        <v>1065</v>
      </c>
      <c r="V64" s="17">
        <v>51.459999999999994</v>
      </c>
      <c r="W64" s="17">
        <v>96558</v>
      </c>
      <c r="X64" s="17">
        <v>7.6</v>
      </c>
      <c r="Y64" s="17">
        <v>22593</v>
      </c>
      <c r="Z64" s="17">
        <v>22.41</v>
      </c>
      <c r="AA64" s="17">
        <v>42695</v>
      </c>
      <c r="AB64" s="17">
        <v>188.00399999999999</v>
      </c>
      <c r="AC64" s="17">
        <v>805937</v>
      </c>
      <c r="AD64" s="17">
        <v>0</v>
      </c>
      <c r="AE64" s="17">
        <v>0</v>
      </c>
      <c r="AF64" s="17">
        <v>0</v>
      </c>
      <c r="AG64" s="17">
        <v>0</v>
      </c>
      <c r="AH64" s="17">
        <v>12</v>
      </c>
      <c r="AI64" s="17">
        <v>16024</v>
      </c>
      <c r="AJ64" s="17">
        <v>57</v>
      </c>
      <c r="AK64" s="17">
        <v>27611</v>
      </c>
      <c r="AL64" s="17">
        <v>40</v>
      </c>
      <c r="AM64" s="17">
        <v>1</v>
      </c>
      <c r="AN64" s="17">
        <v>958</v>
      </c>
      <c r="AO64" s="17">
        <f t="shared" si="79"/>
        <v>72</v>
      </c>
      <c r="AP64" s="17">
        <f t="shared" si="80"/>
        <v>615</v>
      </c>
      <c r="AQ64" s="17">
        <v>69</v>
      </c>
      <c r="AR64" s="17">
        <v>571</v>
      </c>
      <c r="AS64" s="17">
        <v>3</v>
      </c>
      <c r="AT64" s="17">
        <v>44</v>
      </c>
      <c r="AU64" s="17">
        <v>0</v>
      </c>
      <c r="AV64" s="17">
        <v>0</v>
      </c>
      <c r="AW64" s="17">
        <v>38</v>
      </c>
      <c r="AX64" s="17">
        <v>640</v>
      </c>
      <c r="AY64" s="17">
        <v>0</v>
      </c>
      <c r="AZ64" s="17">
        <v>0</v>
      </c>
      <c r="BA64" s="17">
        <v>0</v>
      </c>
      <c r="BB64" s="17">
        <v>0</v>
      </c>
      <c r="BC64" s="17">
        <v>45</v>
      </c>
      <c r="BD64" s="17">
        <v>159</v>
      </c>
      <c r="BE64" s="17">
        <v>353</v>
      </c>
      <c r="BF64" s="17">
        <v>0</v>
      </c>
      <c r="BG64" s="17">
        <v>0</v>
      </c>
      <c r="BH64" s="17">
        <v>29</v>
      </c>
      <c r="BI64" s="17">
        <v>23</v>
      </c>
      <c r="BJ64" s="17">
        <v>0</v>
      </c>
      <c r="BK64" s="17">
        <v>0</v>
      </c>
      <c r="BL64" s="17">
        <v>21717.8</v>
      </c>
      <c r="BM64" s="17">
        <v>8676.7999999999993</v>
      </c>
      <c r="BN64" s="17">
        <v>78632.290000000008</v>
      </c>
      <c r="BO64" s="17">
        <v>8358.77</v>
      </c>
      <c r="BP64" s="17">
        <v>14431.720000000001</v>
      </c>
      <c r="BQ64" s="17">
        <v>21058.109999999997</v>
      </c>
      <c r="BR64" s="17">
        <v>57576.36</v>
      </c>
      <c r="BS64" s="17">
        <v>274687</v>
      </c>
      <c r="BT64" s="17">
        <v>632585.37</v>
      </c>
      <c r="BU64" s="17">
        <v>2208</v>
      </c>
      <c r="BV64" s="17">
        <v>56088.81</v>
      </c>
      <c r="BW64" s="17">
        <v>474410.73</v>
      </c>
      <c r="BX64" s="17">
        <f t="shared" si="81"/>
        <v>89860.93</v>
      </c>
      <c r="BY64" s="17">
        <f t="shared" si="82"/>
        <v>353884.33</v>
      </c>
      <c r="BZ64" s="17">
        <f t="shared" si="83"/>
        <v>1206686.5</v>
      </c>
    </row>
    <row r="65" spans="1:78" x14ac:dyDescent="0.25">
      <c r="A65" s="14" t="s">
        <v>103</v>
      </c>
      <c r="B65" s="17">
        <f t="shared" si="73"/>
        <v>519.6579999999999</v>
      </c>
      <c r="C65" s="17">
        <f t="shared" si="74"/>
        <v>2116211.65</v>
      </c>
      <c r="D65" s="17">
        <v>22.3</v>
      </c>
      <c r="E65" s="17">
        <v>178134</v>
      </c>
      <c r="F65" s="17">
        <v>77.539999999999992</v>
      </c>
      <c r="G65" s="17">
        <v>416533</v>
      </c>
      <c r="H65" s="17">
        <v>209.476</v>
      </c>
      <c r="I65" s="17">
        <v>1066522.6499999999</v>
      </c>
      <c r="J65" s="17">
        <f t="shared" si="75"/>
        <v>210.34199999999996</v>
      </c>
      <c r="K65" s="17">
        <f t="shared" si="76"/>
        <v>455022</v>
      </c>
      <c r="L65" s="17">
        <v>1.3</v>
      </c>
      <c r="M65" s="17">
        <v>8601</v>
      </c>
      <c r="N65" s="17">
        <f t="shared" si="77"/>
        <v>16.399999999999999</v>
      </c>
      <c r="O65" s="17">
        <f t="shared" si="78"/>
        <v>52172</v>
      </c>
      <c r="P65" s="17">
        <v>14.02</v>
      </c>
      <c r="Q65" s="17">
        <v>40869</v>
      </c>
      <c r="R65" s="17">
        <v>0.2</v>
      </c>
      <c r="S65" s="17">
        <v>3500</v>
      </c>
      <c r="T65" s="17">
        <v>2.1800000000000002</v>
      </c>
      <c r="U65" s="17">
        <v>7803</v>
      </c>
      <c r="V65" s="17">
        <v>192.64199999999997</v>
      </c>
      <c r="W65" s="17">
        <v>394249</v>
      </c>
      <c r="X65" s="17">
        <v>2.8899999999999997</v>
      </c>
      <c r="Y65" s="17">
        <v>5535</v>
      </c>
      <c r="Z65" s="17">
        <v>73.64500000000001</v>
      </c>
      <c r="AA65" s="17">
        <v>157334</v>
      </c>
      <c r="AB65" s="17">
        <v>413.71000000000004</v>
      </c>
      <c r="AC65" s="17">
        <v>1829006</v>
      </c>
      <c r="AD65" s="17">
        <v>0.8</v>
      </c>
      <c r="AE65" s="17">
        <v>10400</v>
      </c>
      <c r="AF65" s="17">
        <v>0.69399999999999995</v>
      </c>
      <c r="AG65" s="17">
        <v>2082</v>
      </c>
      <c r="AH65" s="17">
        <v>24</v>
      </c>
      <c r="AI65" s="17">
        <v>55552</v>
      </c>
      <c r="AJ65" s="17">
        <v>317</v>
      </c>
      <c r="AK65" s="17">
        <v>123303.2</v>
      </c>
      <c r="AL65" s="17">
        <v>187</v>
      </c>
      <c r="AM65" s="17">
        <v>2</v>
      </c>
      <c r="AN65" s="17">
        <v>1774</v>
      </c>
      <c r="AO65" s="17">
        <f t="shared" si="79"/>
        <v>113</v>
      </c>
      <c r="AP65" s="17">
        <f t="shared" si="80"/>
        <v>947.6</v>
      </c>
      <c r="AQ65" s="17">
        <v>109</v>
      </c>
      <c r="AR65" s="17">
        <v>901.6</v>
      </c>
      <c r="AS65" s="17">
        <v>4</v>
      </c>
      <c r="AT65" s="17">
        <v>46</v>
      </c>
      <c r="AU65" s="17">
        <v>0</v>
      </c>
      <c r="AV65" s="17">
        <v>0</v>
      </c>
      <c r="AW65" s="17">
        <v>71</v>
      </c>
      <c r="AX65" s="17">
        <v>1516</v>
      </c>
      <c r="AY65" s="17">
        <v>7</v>
      </c>
      <c r="AZ65" s="17">
        <v>65</v>
      </c>
      <c r="BA65" s="17">
        <v>5</v>
      </c>
      <c r="BB65" s="17">
        <v>474</v>
      </c>
      <c r="BC65" s="17">
        <v>42</v>
      </c>
      <c r="BD65" s="17">
        <v>256</v>
      </c>
      <c r="BE65" s="17">
        <v>2660</v>
      </c>
      <c r="BF65" s="17">
        <v>592</v>
      </c>
      <c r="BG65" s="17">
        <v>2684</v>
      </c>
      <c r="BH65" s="17">
        <v>11</v>
      </c>
      <c r="BI65" s="17">
        <v>8</v>
      </c>
      <c r="BJ65" s="17">
        <v>13</v>
      </c>
      <c r="BK65" s="17">
        <v>9</v>
      </c>
      <c r="BL65" s="17">
        <v>885251.26</v>
      </c>
      <c r="BM65" s="17">
        <v>756762.41</v>
      </c>
      <c r="BN65" s="17">
        <v>642561.06000000006</v>
      </c>
      <c r="BO65" s="17">
        <v>536045.38</v>
      </c>
      <c r="BP65" s="17">
        <v>578587.55000000005</v>
      </c>
      <c r="BQ65" s="17">
        <v>619929.31000000006</v>
      </c>
      <c r="BR65" s="17">
        <v>817204.17</v>
      </c>
      <c r="BS65" s="17">
        <v>1044274.8999999999</v>
      </c>
      <c r="BT65" s="17">
        <v>874362.66</v>
      </c>
      <c r="BU65" s="17">
        <v>395324.55</v>
      </c>
      <c r="BV65" s="17">
        <v>1298994.1399999999</v>
      </c>
      <c r="BW65" s="17">
        <v>1956624.2999999998</v>
      </c>
      <c r="BX65" s="17">
        <f t="shared" si="81"/>
        <v>2633825.36</v>
      </c>
      <c r="BY65" s="17">
        <f t="shared" si="82"/>
        <v>3678619</v>
      </c>
      <c r="BZ65" s="17">
        <f t="shared" si="83"/>
        <v>4093477.33</v>
      </c>
    </row>
    <row r="66" spans="1:78" x14ac:dyDescent="0.25">
      <c r="A66" s="14" t="s">
        <v>104</v>
      </c>
      <c r="B66" s="17">
        <f t="shared" si="73"/>
        <v>437.75599999999997</v>
      </c>
      <c r="C66" s="17">
        <f t="shared" si="74"/>
        <v>1765715</v>
      </c>
      <c r="D66" s="17">
        <v>2.35</v>
      </c>
      <c r="E66" s="17">
        <v>21168</v>
      </c>
      <c r="F66" s="17">
        <v>22.28</v>
      </c>
      <c r="G66" s="17">
        <v>116829</v>
      </c>
      <c r="H66" s="17">
        <v>313.78100000000001</v>
      </c>
      <c r="I66" s="17">
        <v>1360768</v>
      </c>
      <c r="J66" s="17">
        <f t="shared" si="75"/>
        <v>99.344999999999999</v>
      </c>
      <c r="K66" s="17">
        <f t="shared" si="76"/>
        <v>266950</v>
      </c>
      <c r="L66" s="17">
        <v>31</v>
      </c>
      <c r="M66" s="17">
        <v>173641</v>
      </c>
      <c r="N66" s="17">
        <f t="shared" si="77"/>
        <v>3.0649999999999999</v>
      </c>
      <c r="O66" s="17">
        <f t="shared" si="78"/>
        <v>8342</v>
      </c>
      <c r="P66" s="17">
        <v>0</v>
      </c>
      <c r="Q66" s="17">
        <v>0</v>
      </c>
      <c r="R66" s="17">
        <v>3.0649999999999999</v>
      </c>
      <c r="S66" s="17">
        <v>8342</v>
      </c>
      <c r="T66" s="17">
        <v>0</v>
      </c>
      <c r="U66" s="17">
        <v>0</v>
      </c>
      <c r="V66" s="17">
        <v>65.28</v>
      </c>
      <c r="W66" s="17">
        <v>84967</v>
      </c>
      <c r="X66" s="17">
        <v>6.3449999999999998</v>
      </c>
      <c r="Y66" s="17">
        <v>18115</v>
      </c>
      <c r="Z66" s="17">
        <v>21.495000000000001</v>
      </c>
      <c r="AA66" s="17">
        <v>44737</v>
      </c>
      <c r="AB66" s="17">
        <v>397.96</v>
      </c>
      <c r="AC66" s="17">
        <v>1668365</v>
      </c>
      <c r="AD66" s="17">
        <v>1.8</v>
      </c>
      <c r="AE66" s="17">
        <v>27129</v>
      </c>
      <c r="AF66" s="17">
        <v>1.1000000000000001</v>
      </c>
      <c r="AG66" s="17">
        <v>990</v>
      </c>
      <c r="AH66" s="17">
        <v>13</v>
      </c>
      <c r="AI66" s="17">
        <v>68628</v>
      </c>
      <c r="AJ66" s="17">
        <v>83</v>
      </c>
      <c r="AK66" s="17">
        <v>92806</v>
      </c>
      <c r="AL66" s="17">
        <v>116</v>
      </c>
      <c r="AM66" s="17">
        <v>2</v>
      </c>
      <c r="AN66" s="17">
        <v>4630</v>
      </c>
      <c r="AO66" s="17">
        <f t="shared" si="79"/>
        <v>150</v>
      </c>
      <c r="AP66" s="17">
        <f t="shared" si="80"/>
        <v>1467.4</v>
      </c>
      <c r="AQ66" s="17">
        <v>139</v>
      </c>
      <c r="AR66" s="17">
        <v>1339</v>
      </c>
      <c r="AS66" s="17">
        <v>11</v>
      </c>
      <c r="AT66" s="17">
        <v>128.39999999999998</v>
      </c>
      <c r="AU66" s="17">
        <v>1</v>
      </c>
      <c r="AV66" s="17">
        <v>6</v>
      </c>
      <c r="AW66" s="17">
        <v>65</v>
      </c>
      <c r="AX66" s="17">
        <v>2144.63</v>
      </c>
      <c r="AY66" s="17">
        <v>2</v>
      </c>
      <c r="AZ66" s="17">
        <v>20</v>
      </c>
      <c r="BA66" s="17">
        <v>2</v>
      </c>
      <c r="BB66" s="17">
        <v>332</v>
      </c>
      <c r="BC66" s="17">
        <v>166</v>
      </c>
      <c r="BD66" s="17">
        <v>618</v>
      </c>
      <c r="BE66" s="17">
        <v>5043</v>
      </c>
      <c r="BF66" s="17">
        <v>0</v>
      </c>
      <c r="BG66" s="17">
        <v>0</v>
      </c>
      <c r="BH66" s="17">
        <v>0</v>
      </c>
      <c r="BI66" s="17">
        <v>0</v>
      </c>
      <c r="BJ66" s="17">
        <v>1</v>
      </c>
      <c r="BK66" s="17">
        <v>2</v>
      </c>
      <c r="BL66" s="17">
        <v>524187.29</v>
      </c>
      <c r="BM66" s="17">
        <v>549779.65999999992</v>
      </c>
      <c r="BN66" s="17">
        <v>670838.30999999994</v>
      </c>
      <c r="BO66" s="17">
        <v>303377.55</v>
      </c>
      <c r="BP66" s="17">
        <v>390345.08999999997</v>
      </c>
      <c r="BQ66" s="17">
        <v>356766.87</v>
      </c>
      <c r="BR66" s="17">
        <v>804087.61</v>
      </c>
      <c r="BS66" s="17">
        <v>707545.67999999993</v>
      </c>
      <c r="BT66" s="17">
        <v>930885.87</v>
      </c>
      <c r="BU66" s="17">
        <v>494347.03</v>
      </c>
      <c r="BV66" s="17">
        <v>1740137.8399999999</v>
      </c>
      <c r="BW66" s="17">
        <v>1469172.02</v>
      </c>
      <c r="BX66" s="17">
        <f t="shared" si="81"/>
        <v>2125999.48</v>
      </c>
      <c r="BY66" s="17">
        <f t="shared" si="82"/>
        <v>3387808.2699999996</v>
      </c>
      <c r="BZ66" s="17">
        <f t="shared" si="83"/>
        <v>3427663.07</v>
      </c>
    </row>
    <row r="67" spans="1:78" x14ac:dyDescent="0.25">
      <c r="A67" s="14" t="s">
        <v>105</v>
      </c>
      <c r="B67" s="17">
        <f t="shared" si="73"/>
        <v>1004.6809999999999</v>
      </c>
      <c r="C67" s="17">
        <f t="shared" si="74"/>
        <v>4077768.2450000001</v>
      </c>
      <c r="D67" s="17">
        <v>35.919999999999995</v>
      </c>
      <c r="E67" s="17">
        <v>322953</v>
      </c>
      <c r="F67" s="17">
        <v>63.66</v>
      </c>
      <c r="G67" s="17">
        <v>382490.08</v>
      </c>
      <c r="H67" s="17">
        <v>495.49899999999991</v>
      </c>
      <c r="I67" s="17">
        <v>2379367.7999999998</v>
      </c>
      <c r="J67" s="17">
        <f t="shared" si="75"/>
        <v>409.60199999999998</v>
      </c>
      <c r="K67" s="17">
        <f t="shared" si="76"/>
        <v>992957.36499999999</v>
      </c>
      <c r="L67" s="17">
        <v>17.59</v>
      </c>
      <c r="M67" s="17">
        <v>90448</v>
      </c>
      <c r="N67" s="17">
        <f t="shared" si="77"/>
        <v>15.76</v>
      </c>
      <c r="O67" s="17">
        <f t="shared" si="78"/>
        <v>61382</v>
      </c>
      <c r="P67" s="17">
        <v>0</v>
      </c>
      <c r="Q67" s="17">
        <v>0</v>
      </c>
      <c r="R67" s="17">
        <v>2.9000000000000004</v>
      </c>
      <c r="S67" s="17">
        <v>11822</v>
      </c>
      <c r="T67" s="17">
        <v>12.86</v>
      </c>
      <c r="U67" s="17">
        <v>49560</v>
      </c>
      <c r="V67" s="17">
        <v>376.25199999999995</v>
      </c>
      <c r="W67" s="17">
        <v>841127.36499999999</v>
      </c>
      <c r="X67" s="17">
        <v>28.35</v>
      </c>
      <c r="Y67" s="17">
        <v>53461</v>
      </c>
      <c r="Z67" s="17">
        <v>163.66300000000001</v>
      </c>
      <c r="AA67" s="17">
        <v>165161.56599999999</v>
      </c>
      <c r="AB67" s="17">
        <v>775.38799999999992</v>
      </c>
      <c r="AC67" s="17">
        <v>3749187.68</v>
      </c>
      <c r="AD67" s="17">
        <v>4.5</v>
      </c>
      <c r="AE67" s="17">
        <v>51580</v>
      </c>
      <c r="AF67" s="17">
        <v>0.88</v>
      </c>
      <c r="AG67" s="17">
        <v>1356</v>
      </c>
      <c r="AH67" s="17">
        <v>40</v>
      </c>
      <c r="AI67" s="17">
        <v>113464.12</v>
      </c>
      <c r="AJ67" s="17">
        <v>106</v>
      </c>
      <c r="AK67" s="17">
        <v>240183.47999999998</v>
      </c>
      <c r="AL67" s="17">
        <v>197</v>
      </c>
      <c r="AM67" s="17">
        <v>2</v>
      </c>
      <c r="AN67" s="17">
        <v>160</v>
      </c>
      <c r="AO67" s="17">
        <f t="shared" si="79"/>
        <v>291</v>
      </c>
      <c r="AP67" s="17">
        <f t="shared" si="80"/>
        <v>3052.4399999999996</v>
      </c>
      <c r="AQ67" s="17">
        <v>272</v>
      </c>
      <c r="AR67" s="17">
        <v>2882.4399999999996</v>
      </c>
      <c r="AS67" s="17">
        <v>19</v>
      </c>
      <c r="AT67" s="17">
        <v>170</v>
      </c>
      <c r="AU67" s="17">
        <v>1</v>
      </c>
      <c r="AV67" s="17">
        <v>8</v>
      </c>
      <c r="AW67" s="17">
        <v>117</v>
      </c>
      <c r="AX67" s="17">
        <v>2390.6999999999998</v>
      </c>
      <c r="AY67" s="17">
        <v>3</v>
      </c>
      <c r="AZ67" s="17">
        <v>35</v>
      </c>
      <c r="BA67" s="17">
        <v>4</v>
      </c>
      <c r="BB67" s="17">
        <v>803</v>
      </c>
      <c r="BC67" s="17">
        <v>134</v>
      </c>
      <c r="BD67" s="17">
        <v>2934</v>
      </c>
      <c r="BE67" s="17">
        <v>7121</v>
      </c>
      <c r="BF67" s="17">
        <v>230</v>
      </c>
      <c r="BG67" s="17">
        <v>1800</v>
      </c>
      <c r="BH67" s="17">
        <v>16</v>
      </c>
      <c r="BI67" s="17">
        <v>7</v>
      </c>
      <c r="BJ67" s="17">
        <v>26</v>
      </c>
      <c r="BK67" s="17">
        <v>0</v>
      </c>
      <c r="BL67" s="17">
        <v>1815315.3399999999</v>
      </c>
      <c r="BM67" s="17">
        <v>2220853.21</v>
      </c>
      <c r="BN67" s="17">
        <v>3394922.2</v>
      </c>
      <c r="BO67" s="17">
        <v>437465.62999999995</v>
      </c>
      <c r="BP67" s="17">
        <v>640106.56999999995</v>
      </c>
      <c r="BQ67" s="17">
        <v>679979.48</v>
      </c>
      <c r="BR67" s="17">
        <v>293570.78000000003</v>
      </c>
      <c r="BS67" s="17">
        <v>774557.54</v>
      </c>
      <c r="BT67" s="17">
        <v>1091284.53</v>
      </c>
      <c r="BU67" s="17">
        <v>636149.37</v>
      </c>
      <c r="BV67" s="17">
        <v>858490.81</v>
      </c>
      <c r="BW67" s="17">
        <v>4410964.0199999996</v>
      </c>
      <c r="BX67" s="17">
        <f t="shared" si="81"/>
        <v>3182501.12</v>
      </c>
      <c r="BY67" s="17">
        <f t="shared" si="82"/>
        <v>4494008.13</v>
      </c>
      <c r="BZ67" s="17">
        <f t="shared" si="83"/>
        <v>9577150.2300000004</v>
      </c>
    </row>
    <row r="68" spans="1:78" x14ac:dyDescent="0.25">
      <c r="A68" s="14" t="s">
        <v>106</v>
      </c>
      <c r="B68" s="17">
        <f t="shared" si="73"/>
        <v>944.05500000000006</v>
      </c>
      <c r="C68" s="17">
        <f t="shared" si="74"/>
        <v>3614213.8099999996</v>
      </c>
      <c r="D68" s="17">
        <v>18.765999999999998</v>
      </c>
      <c r="E68" s="17">
        <v>115536.7</v>
      </c>
      <c r="F68" s="17">
        <v>97.887</v>
      </c>
      <c r="G68" s="17">
        <v>500114.1</v>
      </c>
      <c r="H68" s="17">
        <v>409.68399999999997</v>
      </c>
      <c r="I68" s="17">
        <v>2052586.5499999998</v>
      </c>
      <c r="J68" s="17">
        <f t="shared" si="75"/>
        <v>417.71800000000007</v>
      </c>
      <c r="K68" s="17">
        <f t="shared" si="76"/>
        <v>945976.46</v>
      </c>
      <c r="L68" s="17">
        <v>75.039999999999992</v>
      </c>
      <c r="M68" s="17">
        <v>246922.1</v>
      </c>
      <c r="N68" s="17">
        <f t="shared" si="77"/>
        <v>33.76</v>
      </c>
      <c r="O68" s="17">
        <f t="shared" si="78"/>
        <v>68666.36</v>
      </c>
      <c r="P68" s="17">
        <v>4.12</v>
      </c>
      <c r="Q68" s="17">
        <v>6046.62</v>
      </c>
      <c r="R68" s="17">
        <v>29.64</v>
      </c>
      <c r="S68" s="17">
        <v>62619.74</v>
      </c>
      <c r="T68" s="17">
        <v>0</v>
      </c>
      <c r="U68" s="17">
        <v>0</v>
      </c>
      <c r="V68" s="17">
        <v>308.91800000000012</v>
      </c>
      <c r="W68" s="17">
        <v>630388</v>
      </c>
      <c r="X68" s="17">
        <v>58.344999999999985</v>
      </c>
      <c r="Y68" s="17">
        <v>247811</v>
      </c>
      <c r="Z68" s="17">
        <v>72.911999999999992</v>
      </c>
      <c r="AA68" s="17">
        <v>144635.85</v>
      </c>
      <c r="AB68" s="17">
        <v>781.68600000000015</v>
      </c>
      <c r="AC68" s="17">
        <v>3130761.9</v>
      </c>
      <c r="AD68" s="17">
        <v>0</v>
      </c>
      <c r="AE68" s="17">
        <v>0</v>
      </c>
      <c r="AF68" s="17">
        <v>0.3</v>
      </c>
      <c r="AG68" s="17">
        <v>600</v>
      </c>
      <c r="AH68" s="17">
        <v>33</v>
      </c>
      <c r="AI68" s="17">
        <v>94030.34</v>
      </c>
      <c r="AJ68" s="17">
        <v>219</v>
      </c>
      <c r="AK68" s="17">
        <v>264313.49</v>
      </c>
      <c r="AL68" s="17">
        <v>207</v>
      </c>
      <c r="AM68" s="17">
        <v>3</v>
      </c>
      <c r="AN68" s="17">
        <v>711</v>
      </c>
      <c r="AO68" s="17">
        <f t="shared" si="79"/>
        <v>241</v>
      </c>
      <c r="AP68" s="17">
        <f t="shared" si="80"/>
        <v>2193</v>
      </c>
      <c r="AQ68" s="17">
        <v>231</v>
      </c>
      <c r="AR68" s="17">
        <v>2067</v>
      </c>
      <c r="AS68" s="17">
        <v>10</v>
      </c>
      <c r="AT68" s="17">
        <v>126</v>
      </c>
      <c r="AU68" s="17">
        <v>2</v>
      </c>
      <c r="AV68" s="17">
        <v>4</v>
      </c>
      <c r="AW68" s="17">
        <v>116</v>
      </c>
      <c r="AX68" s="17">
        <v>2007.25</v>
      </c>
      <c r="AY68" s="17">
        <v>1</v>
      </c>
      <c r="AZ68" s="17">
        <v>145</v>
      </c>
      <c r="BA68" s="17">
        <v>4</v>
      </c>
      <c r="BB68" s="17">
        <v>274</v>
      </c>
      <c r="BC68" s="17">
        <v>88</v>
      </c>
      <c r="BD68" s="17">
        <v>3198</v>
      </c>
      <c r="BE68" s="17">
        <v>7741</v>
      </c>
      <c r="BF68" s="17">
        <v>0</v>
      </c>
      <c r="BG68" s="17">
        <v>0</v>
      </c>
      <c r="BH68" s="17">
        <v>20</v>
      </c>
      <c r="BI68" s="17">
        <v>14</v>
      </c>
      <c r="BJ68" s="17">
        <v>3</v>
      </c>
      <c r="BK68" s="17">
        <v>4</v>
      </c>
      <c r="BL68" s="17">
        <v>332921.71000000002</v>
      </c>
      <c r="BM68" s="17">
        <v>395900.05</v>
      </c>
      <c r="BN68" s="17">
        <v>438322.06000000006</v>
      </c>
      <c r="BO68" s="17">
        <v>230870.5</v>
      </c>
      <c r="BP68" s="17">
        <v>290465.08</v>
      </c>
      <c r="BQ68" s="17">
        <v>355047.53</v>
      </c>
      <c r="BR68" s="17">
        <v>423693.19</v>
      </c>
      <c r="BS68" s="17">
        <v>441042.8</v>
      </c>
      <c r="BT68" s="17">
        <v>1699365.5000000002</v>
      </c>
      <c r="BU68" s="17">
        <v>542118.86</v>
      </c>
      <c r="BV68" s="17">
        <v>2326202.0100000002</v>
      </c>
      <c r="BW68" s="17">
        <v>1674430.95</v>
      </c>
      <c r="BX68" s="17">
        <f t="shared" si="81"/>
        <v>1529604.2599999998</v>
      </c>
      <c r="BY68" s="17">
        <f t="shared" si="82"/>
        <v>3453609.9400000004</v>
      </c>
      <c r="BZ68" s="17">
        <f t="shared" si="83"/>
        <v>4167166.04</v>
      </c>
    </row>
    <row r="69" spans="1:78" x14ac:dyDescent="0.25">
      <c r="A69" s="14" t="s">
        <v>107</v>
      </c>
      <c r="B69" s="17">
        <f t="shared" si="73"/>
        <v>381.08399999999995</v>
      </c>
      <c r="C69" s="17">
        <f t="shared" si="74"/>
        <v>1411413.02</v>
      </c>
      <c r="D69" s="17">
        <v>0</v>
      </c>
      <c r="E69" s="17">
        <v>0</v>
      </c>
      <c r="F69" s="17">
        <v>39.4</v>
      </c>
      <c r="G69" s="17">
        <v>203040</v>
      </c>
      <c r="H69" s="17">
        <v>254.76599999999996</v>
      </c>
      <c r="I69" s="17">
        <v>1017620</v>
      </c>
      <c r="J69" s="17">
        <f t="shared" si="75"/>
        <v>86.917999999999992</v>
      </c>
      <c r="K69" s="17">
        <f t="shared" si="76"/>
        <v>190753.02</v>
      </c>
      <c r="L69" s="17">
        <v>13.87</v>
      </c>
      <c r="M69" s="17">
        <v>58694</v>
      </c>
      <c r="N69" s="17">
        <f t="shared" si="77"/>
        <v>2.1799999999999997</v>
      </c>
      <c r="O69" s="17">
        <f t="shared" si="78"/>
        <v>4613.82</v>
      </c>
      <c r="P69" s="17">
        <v>0</v>
      </c>
      <c r="Q69" s="17">
        <v>0</v>
      </c>
      <c r="R69" s="17">
        <v>0.67999999999999994</v>
      </c>
      <c r="S69" s="17">
        <v>2363.8200000000002</v>
      </c>
      <c r="T69" s="17">
        <v>1.5</v>
      </c>
      <c r="U69" s="17">
        <v>2250</v>
      </c>
      <c r="V69" s="17">
        <v>70.867999999999995</v>
      </c>
      <c r="W69" s="17">
        <v>127445.2</v>
      </c>
      <c r="X69" s="17">
        <v>4.9579999999999993</v>
      </c>
      <c r="Y69" s="17">
        <v>19624</v>
      </c>
      <c r="Z69" s="17">
        <v>40.594000000000001</v>
      </c>
      <c r="AA69" s="17">
        <v>119468</v>
      </c>
      <c r="AB69" s="17">
        <v>305.15199999999999</v>
      </c>
      <c r="AC69" s="17">
        <v>1186888.02</v>
      </c>
      <c r="AD69" s="17">
        <v>0</v>
      </c>
      <c r="AE69" s="17">
        <v>0</v>
      </c>
      <c r="AF69" s="17">
        <v>0</v>
      </c>
      <c r="AG69" s="17">
        <v>0</v>
      </c>
      <c r="AH69" s="17">
        <v>9</v>
      </c>
      <c r="AI69" s="17">
        <v>14135</v>
      </c>
      <c r="AJ69" s="17">
        <v>130</v>
      </c>
      <c r="AK69" s="17">
        <v>76870</v>
      </c>
      <c r="AL69" s="17">
        <v>136</v>
      </c>
      <c r="AM69" s="17">
        <v>6</v>
      </c>
      <c r="AN69" s="17">
        <v>255309</v>
      </c>
      <c r="AO69" s="17">
        <f t="shared" si="79"/>
        <v>146</v>
      </c>
      <c r="AP69" s="17">
        <f t="shared" si="80"/>
        <v>1856</v>
      </c>
      <c r="AQ69" s="17">
        <v>143</v>
      </c>
      <c r="AR69" s="17">
        <v>1802</v>
      </c>
      <c r="AS69" s="17">
        <v>3</v>
      </c>
      <c r="AT69" s="17">
        <v>54</v>
      </c>
      <c r="AU69" s="17">
        <v>5</v>
      </c>
      <c r="AV69" s="17">
        <v>81</v>
      </c>
      <c r="AW69" s="17">
        <v>56</v>
      </c>
      <c r="AX69" s="17">
        <v>1031</v>
      </c>
      <c r="AY69" s="17">
        <v>2</v>
      </c>
      <c r="AZ69" s="17">
        <v>56</v>
      </c>
      <c r="BA69" s="17">
        <v>6</v>
      </c>
      <c r="BB69" s="17">
        <v>379</v>
      </c>
      <c r="BC69" s="17">
        <v>48</v>
      </c>
      <c r="BD69" s="17">
        <v>175</v>
      </c>
      <c r="BE69" s="17">
        <v>510</v>
      </c>
      <c r="BF69" s="17">
        <v>0</v>
      </c>
      <c r="BG69" s="17">
        <v>0</v>
      </c>
      <c r="BH69" s="17">
        <v>6</v>
      </c>
      <c r="BI69" s="17">
        <v>5</v>
      </c>
      <c r="BJ69" s="17">
        <v>0</v>
      </c>
      <c r="BK69" s="17">
        <v>3</v>
      </c>
      <c r="BL69" s="17">
        <v>55519.590000000004</v>
      </c>
      <c r="BM69" s="17">
        <v>117726.41999999998</v>
      </c>
      <c r="BN69" s="17">
        <v>274479.49000000005</v>
      </c>
      <c r="BO69" s="17">
        <v>55120.79</v>
      </c>
      <c r="BP69" s="17">
        <v>116986.43</v>
      </c>
      <c r="BQ69" s="17">
        <v>75201.11</v>
      </c>
      <c r="BR69" s="17">
        <v>310094.62</v>
      </c>
      <c r="BS69" s="17">
        <v>454197.01999999996</v>
      </c>
      <c r="BT69" s="17">
        <v>735171.22</v>
      </c>
      <c r="BU69" s="17">
        <v>479582</v>
      </c>
      <c r="BV69" s="17">
        <v>761743.32000000007</v>
      </c>
      <c r="BW69" s="17">
        <v>930805.77</v>
      </c>
      <c r="BX69" s="17">
        <f t="shared" si="81"/>
        <v>900317</v>
      </c>
      <c r="BY69" s="17">
        <f t="shared" si="82"/>
        <v>1450653.19</v>
      </c>
      <c r="BZ69" s="17">
        <f t="shared" si="83"/>
        <v>2015657.59</v>
      </c>
    </row>
    <row r="70" spans="1:78" x14ac:dyDescent="0.25">
      <c r="A70" s="14" t="s">
        <v>108</v>
      </c>
      <c r="B70" s="17">
        <f t="shared" si="73"/>
        <v>238.28999999999996</v>
      </c>
      <c r="C70" s="17">
        <f t="shared" si="74"/>
        <v>840456</v>
      </c>
      <c r="D70" s="17">
        <v>1.22</v>
      </c>
      <c r="E70" s="17">
        <v>7465</v>
      </c>
      <c r="F70" s="17">
        <v>18.240000000000002</v>
      </c>
      <c r="G70" s="17">
        <v>99331</v>
      </c>
      <c r="H70" s="17">
        <v>118.72499999999997</v>
      </c>
      <c r="I70" s="17">
        <v>556142</v>
      </c>
      <c r="J70" s="17">
        <f t="shared" si="75"/>
        <v>100.10499999999999</v>
      </c>
      <c r="K70" s="17">
        <f t="shared" si="76"/>
        <v>177518</v>
      </c>
      <c r="L70" s="17">
        <v>5.7</v>
      </c>
      <c r="M70" s="17">
        <v>18500</v>
      </c>
      <c r="N70" s="17">
        <f>SUM(P70+R70+T70)</f>
        <v>6.34</v>
      </c>
      <c r="O70" s="17">
        <f t="shared" si="78"/>
        <v>13512</v>
      </c>
      <c r="P70" s="17">
        <v>0.27</v>
      </c>
      <c r="Q70" s="17">
        <v>335</v>
      </c>
      <c r="R70" s="17">
        <v>5.66</v>
      </c>
      <c r="S70" s="17">
        <v>12070</v>
      </c>
      <c r="T70" s="17">
        <v>0.41</v>
      </c>
      <c r="U70" s="17">
        <v>1107</v>
      </c>
      <c r="V70" s="17">
        <v>88.064999999999998</v>
      </c>
      <c r="W70" s="17">
        <v>145506</v>
      </c>
      <c r="X70" s="17">
        <v>6.8920000000000003</v>
      </c>
      <c r="Y70" s="17">
        <v>12248</v>
      </c>
      <c r="Z70" s="17">
        <v>30.684999999999995</v>
      </c>
      <c r="AA70" s="17">
        <v>58290</v>
      </c>
      <c r="AB70" s="17">
        <v>193.88499999999999</v>
      </c>
      <c r="AC70" s="17">
        <v>746692</v>
      </c>
      <c r="AD70" s="17">
        <v>0</v>
      </c>
      <c r="AE70" s="17">
        <v>0</v>
      </c>
      <c r="AF70" s="17">
        <v>0</v>
      </c>
      <c r="AG70" s="17">
        <v>0</v>
      </c>
      <c r="AH70" s="17">
        <v>12</v>
      </c>
      <c r="AI70" s="17">
        <v>42278</v>
      </c>
      <c r="AJ70" s="17">
        <v>35</v>
      </c>
      <c r="AK70" s="17">
        <v>21677</v>
      </c>
      <c r="AL70" s="17">
        <v>57</v>
      </c>
      <c r="AM70" s="17">
        <v>1</v>
      </c>
      <c r="AN70" s="17">
        <v>9000</v>
      </c>
      <c r="AO70" s="17">
        <f t="shared" si="79"/>
        <v>86</v>
      </c>
      <c r="AP70" s="17">
        <f t="shared" si="80"/>
        <v>662</v>
      </c>
      <c r="AQ70" s="17">
        <v>79</v>
      </c>
      <c r="AR70" s="17">
        <v>615</v>
      </c>
      <c r="AS70" s="17">
        <v>7</v>
      </c>
      <c r="AT70" s="17">
        <v>47</v>
      </c>
      <c r="AU70" s="17">
        <v>2</v>
      </c>
      <c r="AV70" s="17">
        <v>8</v>
      </c>
      <c r="AW70" s="17">
        <v>25</v>
      </c>
      <c r="AX70" s="17">
        <v>285</v>
      </c>
      <c r="AY70" s="17">
        <v>0</v>
      </c>
      <c r="AZ70" s="17">
        <v>0</v>
      </c>
      <c r="BA70" s="17">
        <v>0</v>
      </c>
      <c r="BB70" s="17">
        <v>0</v>
      </c>
      <c r="BC70" s="17">
        <v>73</v>
      </c>
      <c r="BD70" s="17">
        <v>40</v>
      </c>
      <c r="BE70" s="17">
        <v>80</v>
      </c>
      <c r="BF70" s="17">
        <v>0</v>
      </c>
      <c r="BG70" s="17">
        <v>0</v>
      </c>
      <c r="BH70" s="17">
        <v>17</v>
      </c>
      <c r="BI70" s="17">
        <v>13</v>
      </c>
      <c r="BJ70" s="17">
        <v>0</v>
      </c>
      <c r="BK70" s="17">
        <v>1</v>
      </c>
      <c r="BL70" s="17">
        <v>85661.45</v>
      </c>
      <c r="BM70" s="17">
        <v>52816.21</v>
      </c>
      <c r="BN70" s="17">
        <v>55420.82</v>
      </c>
      <c r="BO70" s="17">
        <v>45779.880000000005</v>
      </c>
      <c r="BP70" s="17">
        <v>73932.47</v>
      </c>
      <c r="BQ70" s="17">
        <v>134568.62</v>
      </c>
      <c r="BR70" s="17">
        <v>141120.69</v>
      </c>
      <c r="BS70" s="17">
        <v>49796.79</v>
      </c>
      <c r="BT70" s="17">
        <v>353472.96</v>
      </c>
      <c r="BU70" s="17">
        <v>56406</v>
      </c>
      <c r="BV70" s="17">
        <v>270404.54000000004</v>
      </c>
      <c r="BW70" s="17">
        <v>940331.95</v>
      </c>
      <c r="BX70" s="17">
        <f t="shared" si="81"/>
        <v>328968.02</v>
      </c>
      <c r="BY70" s="17">
        <f t="shared" si="82"/>
        <v>446950.01</v>
      </c>
      <c r="BZ70" s="17">
        <f t="shared" si="83"/>
        <v>1483794.35</v>
      </c>
    </row>
    <row r="71" spans="1:78" x14ac:dyDescent="0.25">
      <c r="A71" s="14" t="s">
        <v>109</v>
      </c>
      <c r="B71" s="17">
        <f t="shared" si="73"/>
        <v>578.73</v>
      </c>
      <c r="C71" s="17">
        <f>SUM(E71+G71+I71+K71)</f>
        <v>2199039.7000000002</v>
      </c>
      <c r="D71" s="17">
        <v>0</v>
      </c>
      <c r="E71" s="17">
        <v>0</v>
      </c>
      <c r="F71" s="17">
        <v>35</v>
      </c>
      <c r="G71" s="17">
        <v>247846.5</v>
      </c>
      <c r="H71" s="17">
        <v>329.54500000000002</v>
      </c>
      <c r="I71" s="17">
        <v>1443442</v>
      </c>
      <c r="J71" s="17">
        <f t="shared" si="75"/>
        <v>214.18499999999997</v>
      </c>
      <c r="K71" s="17">
        <f t="shared" si="76"/>
        <v>507751.2</v>
      </c>
      <c r="L71" s="17">
        <v>39.625000000000007</v>
      </c>
      <c r="M71" s="17">
        <v>156526</v>
      </c>
      <c r="N71" s="17">
        <f t="shared" si="77"/>
        <v>10.15</v>
      </c>
      <c r="O71" s="17">
        <f t="shared" si="78"/>
        <v>33950</v>
      </c>
      <c r="P71" s="17">
        <v>6.3</v>
      </c>
      <c r="Q71" s="17">
        <v>19600</v>
      </c>
      <c r="R71" s="17">
        <v>3</v>
      </c>
      <c r="S71" s="17">
        <v>13500</v>
      </c>
      <c r="T71" s="17">
        <v>0.85</v>
      </c>
      <c r="U71" s="17">
        <v>850</v>
      </c>
      <c r="V71" s="17">
        <v>164.40999999999997</v>
      </c>
      <c r="W71" s="17">
        <v>317275.2</v>
      </c>
      <c r="X71" s="17">
        <v>31.95</v>
      </c>
      <c r="Y71" s="17">
        <v>74294.48000000001</v>
      </c>
      <c r="Z71" s="17">
        <v>47.404999999999994</v>
      </c>
      <c r="AA71" s="17">
        <v>91700.2</v>
      </c>
      <c r="AB71" s="17">
        <v>470.31</v>
      </c>
      <c r="AC71" s="17">
        <v>1941156</v>
      </c>
      <c r="AD71" s="17">
        <v>0</v>
      </c>
      <c r="AE71" s="17">
        <v>0</v>
      </c>
      <c r="AF71" s="17">
        <v>0</v>
      </c>
      <c r="AG71" s="17">
        <v>0</v>
      </c>
      <c r="AH71" s="17">
        <v>42</v>
      </c>
      <c r="AI71" s="17">
        <v>87209</v>
      </c>
      <c r="AJ71" s="17">
        <v>117</v>
      </c>
      <c r="AK71" s="17">
        <v>44840</v>
      </c>
      <c r="AL71" s="17">
        <v>194</v>
      </c>
      <c r="AM71" s="17">
        <v>3</v>
      </c>
      <c r="AN71" s="17">
        <v>1220</v>
      </c>
      <c r="AO71" s="17">
        <f t="shared" si="79"/>
        <v>196</v>
      </c>
      <c r="AP71" s="17">
        <f t="shared" si="80"/>
        <v>1761.8</v>
      </c>
      <c r="AQ71" s="17">
        <v>186</v>
      </c>
      <c r="AR71" s="17">
        <v>1585.8</v>
      </c>
      <c r="AS71" s="17">
        <v>10</v>
      </c>
      <c r="AT71" s="17">
        <v>176</v>
      </c>
      <c r="AU71" s="17">
        <v>12</v>
      </c>
      <c r="AV71" s="17">
        <v>74</v>
      </c>
      <c r="AW71" s="17">
        <v>51</v>
      </c>
      <c r="AX71" s="17">
        <v>634</v>
      </c>
      <c r="AY71" s="17">
        <v>0</v>
      </c>
      <c r="AZ71" s="17">
        <v>0</v>
      </c>
      <c r="BA71" s="17">
        <v>3</v>
      </c>
      <c r="BB71" s="17">
        <v>20</v>
      </c>
      <c r="BC71" s="17">
        <v>261</v>
      </c>
      <c r="BD71" s="17">
        <v>1336</v>
      </c>
      <c r="BE71" s="17">
        <v>5396</v>
      </c>
      <c r="BF71" s="17">
        <v>0</v>
      </c>
      <c r="BG71" s="17">
        <v>0</v>
      </c>
      <c r="BH71" s="17">
        <v>49</v>
      </c>
      <c r="BI71" s="17">
        <v>22</v>
      </c>
      <c r="BJ71" s="17">
        <v>1</v>
      </c>
      <c r="BK71" s="17">
        <v>5</v>
      </c>
      <c r="BL71" s="17">
        <v>270840.42</v>
      </c>
      <c r="BM71" s="17">
        <v>299720.09999999998</v>
      </c>
      <c r="BN71" s="17">
        <v>372431.15</v>
      </c>
      <c r="BO71" s="17">
        <v>96255.18</v>
      </c>
      <c r="BP71" s="17">
        <v>102461.67</v>
      </c>
      <c r="BQ71" s="17">
        <v>102069.48000000001</v>
      </c>
      <c r="BR71" s="17">
        <v>963585.32</v>
      </c>
      <c r="BS71" s="17">
        <v>620539.91</v>
      </c>
      <c r="BT71" s="17">
        <v>2209463.56</v>
      </c>
      <c r="BU71" s="17">
        <v>24972</v>
      </c>
      <c r="BV71" s="17">
        <v>1014901</v>
      </c>
      <c r="BW71" s="17">
        <v>1457055.6400000001</v>
      </c>
      <c r="BX71" s="17">
        <f t="shared" si="81"/>
        <v>1355652.92</v>
      </c>
      <c r="BY71" s="17">
        <f t="shared" si="82"/>
        <v>2037622.68</v>
      </c>
      <c r="BZ71" s="17">
        <f t="shared" si="83"/>
        <v>4141019.83</v>
      </c>
    </row>
    <row r="72" spans="1:78" x14ac:dyDescent="0.25">
      <c r="A72" s="14" t="s">
        <v>110</v>
      </c>
      <c r="B72" s="17">
        <f t="shared" si="73"/>
        <v>429.048</v>
      </c>
      <c r="C72" s="17">
        <f t="shared" si="74"/>
        <v>1860127.81</v>
      </c>
      <c r="D72" s="17">
        <v>13.164</v>
      </c>
      <c r="E72" s="17">
        <v>82136.94</v>
      </c>
      <c r="F72" s="17">
        <v>22.087000000000003</v>
      </c>
      <c r="G72" s="17">
        <v>116700.45</v>
      </c>
      <c r="H72" s="17">
        <v>277.42099999999999</v>
      </c>
      <c r="I72" s="17">
        <v>1397469.4</v>
      </c>
      <c r="J72" s="17">
        <f t="shared" si="75"/>
        <v>116.376</v>
      </c>
      <c r="K72" s="17">
        <f t="shared" si="76"/>
        <v>263821.02</v>
      </c>
      <c r="L72" s="17">
        <v>22.567</v>
      </c>
      <c r="M72" s="17">
        <v>83773</v>
      </c>
      <c r="N72" s="17">
        <f t="shared" si="77"/>
        <v>0.63800000000000001</v>
      </c>
      <c r="O72" s="17">
        <f t="shared" si="78"/>
        <v>1276</v>
      </c>
      <c r="P72" s="17">
        <v>0.4</v>
      </c>
      <c r="Q72" s="17">
        <v>800</v>
      </c>
      <c r="R72" s="17">
        <v>0</v>
      </c>
      <c r="S72" s="17">
        <v>0</v>
      </c>
      <c r="T72" s="17">
        <v>0.23800000000000002</v>
      </c>
      <c r="U72" s="17">
        <v>476</v>
      </c>
      <c r="V72" s="17">
        <v>93.171000000000006</v>
      </c>
      <c r="W72" s="17">
        <v>178772.02000000002</v>
      </c>
      <c r="X72" s="17">
        <v>9.6560000000000006</v>
      </c>
      <c r="Y72" s="17">
        <v>25012.66</v>
      </c>
      <c r="Z72" s="17">
        <v>31.576999999999995</v>
      </c>
      <c r="AA72" s="17">
        <v>86395.950000000012</v>
      </c>
      <c r="AB72" s="17">
        <v>381.98499999999996</v>
      </c>
      <c r="AC72" s="17">
        <v>1725950.7</v>
      </c>
      <c r="AD72" s="17">
        <v>0</v>
      </c>
      <c r="AE72" s="17">
        <v>0</v>
      </c>
      <c r="AF72" s="17">
        <v>0</v>
      </c>
      <c r="AG72" s="17">
        <v>0</v>
      </c>
      <c r="AH72" s="17">
        <v>30</v>
      </c>
      <c r="AI72" s="17">
        <v>48009.120000000003</v>
      </c>
      <c r="AJ72" s="17">
        <v>78</v>
      </c>
      <c r="AK72" s="17">
        <v>77987.489999999991</v>
      </c>
      <c r="AL72" s="17">
        <v>50</v>
      </c>
      <c r="AM72" s="17">
        <v>2</v>
      </c>
      <c r="AN72" s="17">
        <v>14048.24</v>
      </c>
      <c r="AO72" s="17">
        <f t="shared" si="79"/>
        <v>199</v>
      </c>
      <c r="AP72" s="17">
        <f t="shared" si="80"/>
        <v>1559.56</v>
      </c>
      <c r="AQ72" s="17">
        <v>190</v>
      </c>
      <c r="AR72" s="17">
        <v>1473.48</v>
      </c>
      <c r="AS72" s="17">
        <v>9</v>
      </c>
      <c r="AT72" s="17">
        <v>86.08</v>
      </c>
      <c r="AU72" s="17">
        <v>4</v>
      </c>
      <c r="AV72" s="17">
        <v>38</v>
      </c>
      <c r="AW72" s="17">
        <v>79</v>
      </c>
      <c r="AX72" s="17">
        <v>2729.26</v>
      </c>
      <c r="AY72" s="17">
        <v>7</v>
      </c>
      <c r="AZ72" s="17">
        <v>1807</v>
      </c>
      <c r="BA72" s="17">
        <v>1</v>
      </c>
      <c r="BB72" s="17">
        <v>41.44</v>
      </c>
      <c r="BC72" s="17">
        <v>104</v>
      </c>
      <c r="BD72" s="17">
        <v>2046</v>
      </c>
      <c r="BE72" s="17">
        <v>3967.5</v>
      </c>
      <c r="BF72" s="17">
        <v>0</v>
      </c>
      <c r="BG72" s="17">
        <v>0</v>
      </c>
      <c r="BH72" s="17">
        <v>42</v>
      </c>
      <c r="BI72" s="17">
        <v>34</v>
      </c>
      <c r="BJ72" s="17">
        <v>2</v>
      </c>
      <c r="BK72" s="17">
        <v>1</v>
      </c>
      <c r="BL72" s="17">
        <v>143009.91</v>
      </c>
      <c r="BM72" s="17">
        <v>153132.90999999997</v>
      </c>
      <c r="BN72" s="17">
        <v>359457.76</v>
      </c>
      <c r="BO72" s="17">
        <v>113560.60999999999</v>
      </c>
      <c r="BP72" s="17">
        <v>153814.39999999997</v>
      </c>
      <c r="BQ72" s="17">
        <v>166041.88999999998</v>
      </c>
      <c r="BR72" s="17">
        <v>399696.2</v>
      </c>
      <c r="BS72" s="17">
        <v>655377.9800000001</v>
      </c>
      <c r="BT72" s="17">
        <v>651333.86</v>
      </c>
      <c r="BU72" s="17">
        <v>458343.16000000003</v>
      </c>
      <c r="BV72" s="17">
        <v>318139.40000000002</v>
      </c>
      <c r="BW72" s="17">
        <v>1004287.6300000001</v>
      </c>
      <c r="BX72" s="17">
        <f t="shared" si="81"/>
        <v>1114609.8799999999</v>
      </c>
      <c r="BY72" s="17">
        <f t="shared" si="82"/>
        <v>1280464.69</v>
      </c>
      <c r="BZ72" s="17">
        <f t="shared" si="83"/>
        <v>2181121.14</v>
      </c>
    </row>
    <row r="73" spans="1:78" x14ac:dyDescent="0.25">
      <c r="A73" s="14" t="s">
        <v>111</v>
      </c>
      <c r="B73" s="17">
        <f t="shared" si="73"/>
        <v>407.79999999999995</v>
      </c>
      <c r="C73" s="17">
        <f t="shared" si="74"/>
        <v>1842809</v>
      </c>
      <c r="D73" s="17">
        <v>28</v>
      </c>
      <c r="E73" s="17">
        <v>373000</v>
      </c>
      <c r="F73" s="17">
        <v>61.9</v>
      </c>
      <c r="G73" s="17">
        <v>330500</v>
      </c>
      <c r="H73" s="17">
        <v>169.77999999999997</v>
      </c>
      <c r="I73" s="17">
        <v>831059</v>
      </c>
      <c r="J73" s="17">
        <f t="shared" si="75"/>
        <v>148.12</v>
      </c>
      <c r="K73" s="17">
        <f t="shared" si="76"/>
        <v>308250</v>
      </c>
      <c r="L73" s="17">
        <v>34.53</v>
      </c>
      <c r="M73" s="17">
        <v>102735</v>
      </c>
      <c r="N73" s="17">
        <f t="shared" si="77"/>
        <v>31.65</v>
      </c>
      <c r="O73" s="17">
        <f t="shared" si="78"/>
        <v>50988</v>
      </c>
      <c r="P73" s="17">
        <v>29.5</v>
      </c>
      <c r="Q73" s="17">
        <v>46550</v>
      </c>
      <c r="R73" s="17">
        <v>0.44999999999999996</v>
      </c>
      <c r="S73" s="17">
        <v>1250</v>
      </c>
      <c r="T73" s="17">
        <v>1.7</v>
      </c>
      <c r="U73" s="17">
        <v>3188</v>
      </c>
      <c r="V73" s="17">
        <v>81.94</v>
      </c>
      <c r="W73" s="17">
        <v>154527</v>
      </c>
      <c r="X73" s="17">
        <v>9.25</v>
      </c>
      <c r="Y73" s="17">
        <v>2148</v>
      </c>
      <c r="Z73" s="17">
        <v>72.45</v>
      </c>
      <c r="AA73" s="17">
        <v>252653</v>
      </c>
      <c r="AB73" s="17">
        <v>298.50999999999993</v>
      </c>
      <c r="AC73" s="17">
        <v>1481965</v>
      </c>
      <c r="AD73" s="17">
        <v>0</v>
      </c>
      <c r="AE73" s="17">
        <v>0</v>
      </c>
      <c r="AF73" s="17">
        <v>0</v>
      </c>
      <c r="AG73" s="17">
        <v>0</v>
      </c>
      <c r="AH73" s="17">
        <v>18</v>
      </c>
      <c r="AI73" s="17">
        <v>74481.258999999991</v>
      </c>
      <c r="AJ73" s="17">
        <v>42</v>
      </c>
      <c r="AK73" s="17">
        <v>48438</v>
      </c>
      <c r="AL73" s="17">
        <v>158</v>
      </c>
      <c r="AM73" s="17">
        <v>3</v>
      </c>
      <c r="AN73" s="17">
        <v>6990</v>
      </c>
      <c r="AO73" s="17">
        <f t="shared" si="79"/>
        <v>123</v>
      </c>
      <c r="AP73" s="17">
        <f t="shared" si="80"/>
        <v>1021</v>
      </c>
      <c r="AQ73" s="17">
        <v>118</v>
      </c>
      <c r="AR73" s="17">
        <v>866</v>
      </c>
      <c r="AS73" s="17">
        <v>5</v>
      </c>
      <c r="AT73" s="17">
        <v>155</v>
      </c>
      <c r="AU73" s="17">
        <v>2</v>
      </c>
      <c r="AV73" s="17">
        <v>9</v>
      </c>
      <c r="AW73" s="17">
        <v>27</v>
      </c>
      <c r="AX73" s="17">
        <v>915</v>
      </c>
      <c r="AY73" s="17">
        <v>1</v>
      </c>
      <c r="AZ73" s="17">
        <v>8</v>
      </c>
      <c r="BA73" s="17">
        <v>4</v>
      </c>
      <c r="BB73" s="17">
        <v>240</v>
      </c>
      <c r="BC73" s="17">
        <v>46</v>
      </c>
      <c r="BD73" s="17">
        <v>568</v>
      </c>
      <c r="BE73" s="17">
        <v>839</v>
      </c>
      <c r="BF73" s="17">
        <v>0</v>
      </c>
      <c r="BG73" s="17">
        <v>0</v>
      </c>
      <c r="BH73" s="17">
        <v>5</v>
      </c>
      <c r="BI73" s="17">
        <v>4</v>
      </c>
      <c r="BJ73" s="17">
        <v>6</v>
      </c>
      <c r="BK73" s="17">
        <v>2</v>
      </c>
      <c r="BL73" s="17">
        <v>314310.64</v>
      </c>
      <c r="BM73" s="17">
        <v>324697.65000000002</v>
      </c>
      <c r="BN73" s="17">
        <v>381640.15</v>
      </c>
      <c r="BO73" s="17">
        <v>210202.94999999998</v>
      </c>
      <c r="BP73" s="17">
        <v>215733.99</v>
      </c>
      <c r="BQ73" s="17">
        <v>243437.33</v>
      </c>
      <c r="BR73" s="17">
        <v>207764</v>
      </c>
      <c r="BS73" s="17">
        <v>155036</v>
      </c>
      <c r="BT73" s="17">
        <v>416902.92000000004</v>
      </c>
      <c r="BU73" s="17">
        <v>97346</v>
      </c>
      <c r="BV73" s="17">
        <v>719455.41999999993</v>
      </c>
      <c r="BW73" s="17">
        <v>1136399.69</v>
      </c>
      <c r="BX73" s="17">
        <f t="shared" si="81"/>
        <v>829623.59</v>
      </c>
      <c r="BY73" s="17">
        <f t="shared" si="82"/>
        <v>1414923.06</v>
      </c>
      <c r="BZ73" s="17">
        <f t="shared" si="83"/>
        <v>2178380.09</v>
      </c>
    </row>
    <row r="74" spans="1:78" x14ac:dyDescent="0.25">
      <c r="A74" s="14" t="s">
        <v>112</v>
      </c>
      <c r="B74" s="17">
        <f t="shared" si="73"/>
        <v>342.25499999999994</v>
      </c>
      <c r="C74" s="17">
        <f t="shared" si="74"/>
        <v>1293195.8999999999</v>
      </c>
      <c r="D74" s="17">
        <v>3.55</v>
      </c>
      <c r="E74" s="17">
        <v>19525</v>
      </c>
      <c r="F74" s="17">
        <v>31.28</v>
      </c>
      <c r="G74" s="17">
        <v>174431</v>
      </c>
      <c r="H74" s="17">
        <v>178.51299999999995</v>
      </c>
      <c r="I74" s="17">
        <v>841897</v>
      </c>
      <c r="J74" s="17">
        <f t="shared" si="75"/>
        <v>128.91199999999998</v>
      </c>
      <c r="K74" s="17">
        <f t="shared" si="76"/>
        <v>257342.90000000002</v>
      </c>
      <c r="L74" s="17">
        <v>7.3129999999999997</v>
      </c>
      <c r="M74" s="17">
        <v>39031.5</v>
      </c>
      <c r="N74" s="17">
        <f t="shared" si="77"/>
        <v>8.3659999999999997</v>
      </c>
      <c r="O74" s="17">
        <f t="shared" si="78"/>
        <v>22620</v>
      </c>
      <c r="P74" s="17">
        <v>3.09</v>
      </c>
      <c r="Q74" s="17">
        <v>9273</v>
      </c>
      <c r="R74" s="17">
        <v>5.2760000000000007</v>
      </c>
      <c r="S74" s="17">
        <v>13347</v>
      </c>
      <c r="T74" s="17">
        <v>0</v>
      </c>
      <c r="U74" s="17">
        <v>0</v>
      </c>
      <c r="V74" s="17">
        <v>113.23299999999999</v>
      </c>
      <c r="W74" s="17">
        <v>195691.40000000002</v>
      </c>
      <c r="X74" s="17">
        <v>4.1520000000000001</v>
      </c>
      <c r="Y74" s="17">
        <v>11866</v>
      </c>
      <c r="Z74" s="17">
        <v>55.072999999999993</v>
      </c>
      <c r="AA74" s="17">
        <v>96753.600000000006</v>
      </c>
      <c r="AB74" s="17">
        <v>276.48399999999998</v>
      </c>
      <c r="AC74" s="17">
        <v>1170345.2</v>
      </c>
      <c r="AD74" s="17">
        <v>0</v>
      </c>
      <c r="AE74" s="17">
        <v>0</v>
      </c>
      <c r="AF74" s="17">
        <v>0</v>
      </c>
      <c r="AG74" s="17">
        <v>0</v>
      </c>
      <c r="AH74" s="17">
        <v>20</v>
      </c>
      <c r="AI74" s="17">
        <v>47074</v>
      </c>
      <c r="AJ74" s="17">
        <v>107</v>
      </c>
      <c r="AK74" s="17">
        <v>54470</v>
      </c>
      <c r="AL74" s="17">
        <v>85</v>
      </c>
      <c r="AM74" s="17">
        <v>2</v>
      </c>
      <c r="AN74" s="17">
        <v>600</v>
      </c>
      <c r="AO74" s="17">
        <f t="shared" si="79"/>
        <v>121</v>
      </c>
      <c r="AP74" s="17">
        <f t="shared" si="80"/>
        <v>1467.4</v>
      </c>
      <c r="AQ74" s="17">
        <v>117</v>
      </c>
      <c r="AR74" s="17">
        <v>1433.4</v>
      </c>
      <c r="AS74" s="17">
        <v>4</v>
      </c>
      <c r="AT74" s="17">
        <v>34</v>
      </c>
      <c r="AU74" s="17">
        <v>1</v>
      </c>
      <c r="AV74" s="17">
        <v>45</v>
      </c>
      <c r="AW74" s="17">
        <v>82</v>
      </c>
      <c r="AX74" s="17">
        <v>1199</v>
      </c>
      <c r="AY74" s="17">
        <v>0</v>
      </c>
      <c r="AZ74" s="17">
        <v>0</v>
      </c>
      <c r="BA74" s="17">
        <v>0</v>
      </c>
      <c r="BB74" s="17">
        <v>0</v>
      </c>
      <c r="BC74" s="17">
        <v>65</v>
      </c>
      <c r="BD74" s="17">
        <v>1020</v>
      </c>
      <c r="BE74" s="17">
        <v>2324.85</v>
      </c>
      <c r="BF74" s="17">
        <v>48</v>
      </c>
      <c r="BG74" s="17">
        <v>48</v>
      </c>
      <c r="BH74" s="17">
        <v>12</v>
      </c>
      <c r="BI74" s="17">
        <v>8</v>
      </c>
      <c r="BJ74" s="17">
        <v>1</v>
      </c>
      <c r="BK74" s="17">
        <v>1</v>
      </c>
      <c r="BL74" s="17">
        <v>133003.02000000002</v>
      </c>
      <c r="BM74" s="17">
        <v>188140.50000000003</v>
      </c>
      <c r="BN74" s="17">
        <v>167982.66</v>
      </c>
      <c r="BO74" s="17">
        <v>80010.789999999994</v>
      </c>
      <c r="BP74" s="17">
        <v>130724.53</v>
      </c>
      <c r="BQ74" s="17">
        <v>117050.04</v>
      </c>
      <c r="BR74" s="17">
        <v>241096.69</v>
      </c>
      <c r="BS74" s="17">
        <v>317436.79000000004</v>
      </c>
      <c r="BT74" s="17">
        <v>244667.34</v>
      </c>
      <c r="BU74" s="17">
        <v>687701.37</v>
      </c>
      <c r="BV74" s="17">
        <v>886045.28</v>
      </c>
      <c r="BW74" s="17">
        <v>1985255.58</v>
      </c>
      <c r="BX74" s="17">
        <f t="shared" si="81"/>
        <v>1141811.8700000001</v>
      </c>
      <c r="BY74" s="17">
        <f t="shared" si="82"/>
        <v>1522347.1</v>
      </c>
      <c r="BZ74" s="17">
        <f t="shared" si="83"/>
        <v>2514955.62</v>
      </c>
    </row>
    <row r="75" spans="1:78" x14ac:dyDescent="0.25">
      <c r="A75" s="14" t="s">
        <v>113</v>
      </c>
      <c r="B75" s="17">
        <f>SUM(D75+F75+H75+J75)</f>
        <v>901.31200000000001</v>
      </c>
      <c r="C75" s="17">
        <f t="shared" si="74"/>
        <v>3186725.1449999996</v>
      </c>
      <c r="D75" s="17">
        <v>5.8</v>
      </c>
      <c r="E75" s="17">
        <v>41100</v>
      </c>
      <c r="F75" s="17">
        <v>90.094999999999999</v>
      </c>
      <c r="G75" s="17">
        <v>594227.6</v>
      </c>
      <c r="H75" s="17">
        <v>444.51400000000001</v>
      </c>
      <c r="I75" s="17">
        <v>1638688.9949999999</v>
      </c>
      <c r="J75" s="17">
        <f t="shared" si="75"/>
        <v>360.90300000000002</v>
      </c>
      <c r="K75" s="17">
        <f t="shared" si="76"/>
        <v>912708.55</v>
      </c>
      <c r="L75" s="17">
        <v>65.871000000000024</v>
      </c>
      <c r="M75" s="17">
        <v>344226.55</v>
      </c>
      <c r="N75" s="17">
        <f t="shared" si="77"/>
        <v>33.39</v>
      </c>
      <c r="O75" s="17">
        <f t="shared" si="78"/>
        <v>94998</v>
      </c>
      <c r="P75" s="17">
        <v>12.164999999999999</v>
      </c>
      <c r="Q75" s="17">
        <v>31767</v>
      </c>
      <c r="R75" s="17">
        <v>20.725000000000001</v>
      </c>
      <c r="S75" s="17">
        <v>61731</v>
      </c>
      <c r="T75" s="17">
        <v>0.5</v>
      </c>
      <c r="U75" s="17">
        <v>1500</v>
      </c>
      <c r="V75" s="17">
        <v>261.642</v>
      </c>
      <c r="W75" s="17">
        <v>473484</v>
      </c>
      <c r="X75" s="17">
        <v>162.11100000000002</v>
      </c>
      <c r="Y75" s="17">
        <v>712417.16</v>
      </c>
      <c r="Z75" s="17">
        <v>76.457000000000008</v>
      </c>
      <c r="AA75" s="17">
        <v>196735.5</v>
      </c>
      <c r="AB75" s="17">
        <v>607.53399999999999</v>
      </c>
      <c r="AC75" s="17">
        <v>2038817.49</v>
      </c>
      <c r="AD75" s="17">
        <v>0</v>
      </c>
      <c r="AE75" s="17">
        <v>0</v>
      </c>
      <c r="AF75" s="17">
        <v>11</v>
      </c>
      <c r="AG75" s="17">
        <v>33000</v>
      </c>
      <c r="AH75" s="17">
        <v>26</v>
      </c>
      <c r="AI75" s="17">
        <v>38534</v>
      </c>
      <c r="AJ75" s="17">
        <v>99</v>
      </c>
      <c r="AK75" s="17">
        <v>27612</v>
      </c>
      <c r="AL75" s="17">
        <v>231</v>
      </c>
      <c r="AM75" s="17">
        <v>0</v>
      </c>
      <c r="AN75" s="17">
        <v>0</v>
      </c>
      <c r="AO75" s="17">
        <f t="shared" si="79"/>
        <v>31</v>
      </c>
      <c r="AP75" s="17">
        <f t="shared" si="80"/>
        <v>772</v>
      </c>
      <c r="AQ75" s="17">
        <v>28</v>
      </c>
      <c r="AR75" s="17">
        <v>734</v>
      </c>
      <c r="AS75" s="17">
        <v>3</v>
      </c>
      <c r="AT75" s="17">
        <v>38</v>
      </c>
      <c r="AU75" s="17">
        <v>1</v>
      </c>
      <c r="AV75" s="17">
        <v>7</v>
      </c>
      <c r="AW75" s="17">
        <v>10</v>
      </c>
      <c r="AX75" s="17">
        <v>179</v>
      </c>
      <c r="AY75" s="17">
        <v>1</v>
      </c>
      <c r="AZ75" s="17">
        <v>21.68</v>
      </c>
      <c r="BA75" s="17">
        <v>0</v>
      </c>
      <c r="BB75" s="17">
        <v>0</v>
      </c>
      <c r="BC75" s="17">
        <v>13</v>
      </c>
      <c r="BD75" s="17">
        <v>0</v>
      </c>
      <c r="BE75" s="17">
        <v>0</v>
      </c>
      <c r="BF75" s="17">
        <v>750</v>
      </c>
      <c r="BG75" s="17">
        <v>1875</v>
      </c>
      <c r="BH75" s="17">
        <v>9</v>
      </c>
      <c r="BI75" s="17">
        <v>2</v>
      </c>
      <c r="BJ75" s="17">
        <v>3</v>
      </c>
      <c r="BK75" s="17">
        <v>9</v>
      </c>
      <c r="BL75" s="17">
        <v>344265.43</v>
      </c>
      <c r="BM75" s="17">
        <v>344494.48</v>
      </c>
      <c r="BN75" s="17">
        <v>411761.03</v>
      </c>
      <c r="BO75" s="17">
        <v>42743.6</v>
      </c>
      <c r="BP75" s="17">
        <v>44884.94</v>
      </c>
      <c r="BQ75" s="17">
        <v>40629.06</v>
      </c>
      <c r="BR75" s="17">
        <v>686569.07</v>
      </c>
      <c r="BS75" s="17">
        <v>665081.99</v>
      </c>
      <c r="BT75" s="17">
        <v>1083032.7</v>
      </c>
      <c r="BU75" s="17">
        <v>264134.26</v>
      </c>
      <c r="BV75" s="17">
        <v>187761.81</v>
      </c>
      <c r="BW75" s="17">
        <v>447966.57</v>
      </c>
      <c r="BX75" s="17">
        <f t="shared" si="81"/>
        <v>1337712.3599999999</v>
      </c>
      <c r="BY75" s="17">
        <f t="shared" si="82"/>
        <v>1242223.22</v>
      </c>
      <c r="BZ75" s="17">
        <f t="shared" si="83"/>
        <v>1983389.36</v>
      </c>
    </row>
    <row r="76" spans="1:78" x14ac:dyDescent="0.25">
      <c r="A76" s="14" t="s">
        <v>114</v>
      </c>
      <c r="B76" s="17">
        <f t="shared" si="73"/>
        <v>563.22299999999996</v>
      </c>
      <c r="C76" s="17">
        <f t="shared" si="74"/>
        <v>2115723.5</v>
      </c>
      <c r="D76" s="17">
        <v>0.24</v>
      </c>
      <c r="E76" s="17">
        <v>1210</v>
      </c>
      <c r="F76" s="17">
        <v>23.600999999999999</v>
      </c>
      <c r="G76" s="17">
        <v>146412</v>
      </c>
      <c r="H76" s="17">
        <v>288.32</v>
      </c>
      <c r="I76" s="17">
        <v>1423770.5</v>
      </c>
      <c r="J76" s="17">
        <f>SUM(L76+N76+V76)</f>
        <v>251.06199999999998</v>
      </c>
      <c r="K76" s="17">
        <f t="shared" si="76"/>
        <v>544331</v>
      </c>
      <c r="L76" s="17">
        <v>36.906000000000006</v>
      </c>
      <c r="M76" s="17">
        <v>171916</v>
      </c>
      <c r="N76" s="17">
        <f t="shared" si="77"/>
        <v>4.46</v>
      </c>
      <c r="O76" s="17">
        <f t="shared" si="78"/>
        <v>13814</v>
      </c>
      <c r="P76" s="17">
        <v>0</v>
      </c>
      <c r="Q76" s="17">
        <v>0</v>
      </c>
      <c r="R76" s="17">
        <v>4.46</v>
      </c>
      <c r="S76" s="17">
        <v>13814</v>
      </c>
      <c r="T76" s="17">
        <v>0</v>
      </c>
      <c r="U76" s="17">
        <v>0</v>
      </c>
      <c r="V76" s="17">
        <v>209.69599999999997</v>
      </c>
      <c r="W76" s="17">
        <v>358601</v>
      </c>
      <c r="X76" s="17">
        <v>81.23</v>
      </c>
      <c r="Y76" s="17">
        <v>180262.2</v>
      </c>
      <c r="Z76" s="17">
        <v>100.41799999999999</v>
      </c>
      <c r="AA76" s="17">
        <v>199491.4</v>
      </c>
      <c r="AB76" s="17">
        <v>374.78</v>
      </c>
      <c r="AC76" s="17">
        <v>1750446.4</v>
      </c>
      <c r="AD76" s="17">
        <v>0</v>
      </c>
      <c r="AE76" s="17">
        <v>0</v>
      </c>
      <c r="AF76" s="17">
        <v>0</v>
      </c>
      <c r="AG76" s="17">
        <v>0</v>
      </c>
      <c r="AH76" s="17">
        <v>20</v>
      </c>
      <c r="AI76" s="17">
        <v>54508</v>
      </c>
      <c r="AJ76" s="17">
        <v>183</v>
      </c>
      <c r="AK76" s="17">
        <v>96606</v>
      </c>
      <c r="AL76" s="17">
        <v>228</v>
      </c>
      <c r="AM76" s="17">
        <v>3</v>
      </c>
      <c r="AN76" s="17">
        <v>1480</v>
      </c>
      <c r="AO76" s="17">
        <f t="shared" si="79"/>
        <v>85</v>
      </c>
      <c r="AP76" s="17">
        <f t="shared" si="80"/>
        <v>898.8</v>
      </c>
      <c r="AQ76" s="17">
        <v>82</v>
      </c>
      <c r="AR76" s="17">
        <v>853.8</v>
      </c>
      <c r="AS76" s="17">
        <v>3</v>
      </c>
      <c r="AT76" s="17">
        <v>45</v>
      </c>
      <c r="AU76" s="17">
        <v>2</v>
      </c>
      <c r="AV76" s="17">
        <v>32</v>
      </c>
      <c r="AW76" s="17">
        <v>54</v>
      </c>
      <c r="AX76" s="17">
        <v>386</v>
      </c>
      <c r="AY76" s="17">
        <v>0</v>
      </c>
      <c r="AZ76" s="17">
        <v>14</v>
      </c>
      <c r="BA76" s="17">
        <v>0</v>
      </c>
      <c r="BB76" s="17">
        <v>0</v>
      </c>
      <c r="BC76" s="17">
        <v>108</v>
      </c>
      <c r="BD76" s="17">
        <v>83</v>
      </c>
      <c r="BE76" s="17">
        <v>75</v>
      </c>
      <c r="BF76" s="17">
        <v>0</v>
      </c>
      <c r="BG76" s="17">
        <v>0</v>
      </c>
      <c r="BH76" s="17">
        <v>16</v>
      </c>
      <c r="BI76" s="17">
        <v>12</v>
      </c>
      <c r="BJ76" s="17">
        <v>0</v>
      </c>
      <c r="BK76" s="17">
        <v>1</v>
      </c>
      <c r="BL76" s="17">
        <v>277167.48</v>
      </c>
      <c r="BM76" s="17">
        <v>262418.75</v>
      </c>
      <c r="BN76" s="17">
        <v>444716.94000000006</v>
      </c>
      <c r="BO76" s="17">
        <v>32427.289999999997</v>
      </c>
      <c r="BP76" s="17">
        <v>87579.91</v>
      </c>
      <c r="BQ76" s="17">
        <v>48536.480000000003</v>
      </c>
      <c r="BR76" s="17">
        <v>235614.86000000002</v>
      </c>
      <c r="BS76" s="17">
        <v>254823.03999999998</v>
      </c>
      <c r="BT76" s="17">
        <v>495940.34999999992</v>
      </c>
      <c r="BU76" s="17">
        <v>212871.96000000002</v>
      </c>
      <c r="BV76" s="17">
        <v>181256.49</v>
      </c>
      <c r="BW76" s="17">
        <v>863397.78</v>
      </c>
      <c r="BX76" s="17">
        <f t="shared" si="81"/>
        <v>758081.59000000008</v>
      </c>
      <c r="BY76" s="17">
        <f t="shared" si="82"/>
        <v>786078.19</v>
      </c>
      <c r="BZ76" s="17">
        <f t="shared" si="83"/>
        <v>1852591.55</v>
      </c>
    </row>
    <row r="77" spans="1:78" x14ac:dyDescent="0.25">
      <c r="A77" s="14" t="s">
        <v>115</v>
      </c>
      <c r="B77" s="17">
        <f>SUM(D77+F77+H77+J77)</f>
        <v>388.34899999999993</v>
      </c>
      <c r="C77" s="17">
        <f t="shared" si="74"/>
        <v>1331842.6000000001</v>
      </c>
      <c r="D77" s="17">
        <v>7.8</v>
      </c>
      <c r="E77" s="17">
        <v>46800</v>
      </c>
      <c r="F77" s="17">
        <v>1.6</v>
      </c>
      <c r="G77" s="17">
        <v>10400</v>
      </c>
      <c r="H77" s="17">
        <v>162.69699999999997</v>
      </c>
      <c r="I77" s="17">
        <v>817260</v>
      </c>
      <c r="J77" s="17">
        <f t="shared" si="75"/>
        <v>216.25199999999998</v>
      </c>
      <c r="K77" s="17">
        <f t="shared" si="76"/>
        <v>457382.6</v>
      </c>
      <c r="L77" s="17">
        <v>24.580000000000002</v>
      </c>
      <c r="M77" s="17">
        <v>128050</v>
      </c>
      <c r="N77" s="17">
        <f t="shared" si="77"/>
        <v>17.73</v>
      </c>
      <c r="O77" s="17">
        <f t="shared" si="78"/>
        <v>40383</v>
      </c>
      <c r="P77" s="17">
        <v>0.12</v>
      </c>
      <c r="Q77" s="17">
        <v>600</v>
      </c>
      <c r="R77" s="17">
        <v>17.61</v>
      </c>
      <c r="S77" s="17">
        <v>39783</v>
      </c>
      <c r="T77" s="17">
        <v>0</v>
      </c>
      <c r="U77" s="17">
        <v>0</v>
      </c>
      <c r="V77" s="17">
        <v>173.94199999999998</v>
      </c>
      <c r="W77" s="17">
        <v>288949.59999999998</v>
      </c>
      <c r="X77" s="17">
        <v>44.990000000000009</v>
      </c>
      <c r="Y77" s="17">
        <v>86384</v>
      </c>
      <c r="Z77" s="17">
        <v>70.850999999999999</v>
      </c>
      <c r="AA77" s="17">
        <v>156216.6</v>
      </c>
      <c r="AB77" s="17">
        <v>259.25699999999995</v>
      </c>
      <c r="AC77" s="17">
        <v>1021779</v>
      </c>
      <c r="AD77" s="17">
        <v>0</v>
      </c>
      <c r="AE77" s="17">
        <v>0</v>
      </c>
      <c r="AF77" s="17">
        <v>0</v>
      </c>
      <c r="AG77" s="17">
        <v>0</v>
      </c>
      <c r="AH77" s="17">
        <v>13</v>
      </c>
      <c r="AI77" s="17">
        <v>21094</v>
      </c>
      <c r="AJ77" s="17">
        <v>162</v>
      </c>
      <c r="AK77" s="17">
        <v>120098</v>
      </c>
      <c r="AL77" s="17">
        <v>239</v>
      </c>
      <c r="AM77" s="17">
        <v>1</v>
      </c>
      <c r="AN77" s="17">
        <v>960</v>
      </c>
      <c r="AO77" s="17">
        <f t="shared" si="79"/>
        <v>49</v>
      </c>
      <c r="AP77" s="17">
        <f t="shared" si="80"/>
        <v>491.5</v>
      </c>
      <c r="AQ77" s="17">
        <v>45</v>
      </c>
      <c r="AR77" s="17">
        <v>471.5</v>
      </c>
      <c r="AS77" s="17">
        <v>4</v>
      </c>
      <c r="AT77" s="17">
        <v>20</v>
      </c>
      <c r="AU77" s="17">
        <v>0</v>
      </c>
      <c r="AV77" s="17">
        <v>0</v>
      </c>
      <c r="AW77" s="17">
        <v>16</v>
      </c>
      <c r="AX77" s="17">
        <v>187</v>
      </c>
      <c r="AY77" s="17">
        <v>2</v>
      </c>
      <c r="AZ77" s="17">
        <v>36</v>
      </c>
      <c r="BA77" s="17">
        <v>2</v>
      </c>
      <c r="BB77" s="17">
        <v>20</v>
      </c>
      <c r="BC77" s="17">
        <v>18</v>
      </c>
      <c r="BD77" s="17">
        <v>440</v>
      </c>
      <c r="BE77" s="17">
        <v>1420</v>
      </c>
      <c r="BF77" s="17">
        <v>0</v>
      </c>
      <c r="BG77" s="17">
        <v>0</v>
      </c>
      <c r="BH77" s="17">
        <v>8</v>
      </c>
      <c r="BI77" s="17">
        <v>7</v>
      </c>
      <c r="BJ77" s="17">
        <v>0</v>
      </c>
      <c r="BK77" s="17">
        <v>2</v>
      </c>
      <c r="BL77" s="17">
        <v>251592</v>
      </c>
      <c r="BM77" s="17">
        <v>224368</v>
      </c>
      <c r="BN77" s="17">
        <v>290072.8</v>
      </c>
      <c r="BO77" s="17">
        <v>36187.300000000003</v>
      </c>
      <c r="BP77" s="17">
        <v>64469.82</v>
      </c>
      <c r="BQ77" s="17">
        <v>67585</v>
      </c>
      <c r="BR77" s="17">
        <v>91492.5</v>
      </c>
      <c r="BS77" s="17">
        <v>29654</v>
      </c>
      <c r="BT77" s="17">
        <v>152571</v>
      </c>
      <c r="BU77" s="17">
        <v>294466</v>
      </c>
      <c r="BV77" s="17">
        <v>476937</v>
      </c>
      <c r="BW77" s="17">
        <v>914373</v>
      </c>
      <c r="BX77" s="17">
        <f t="shared" si="81"/>
        <v>673737.8</v>
      </c>
      <c r="BY77" s="17">
        <f t="shared" si="82"/>
        <v>795428.82000000007</v>
      </c>
      <c r="BZ77" s="17">
        <f t="shared" si="83"/>
        <v>1424601.8</v>
      </c>
    </row>
    <row r="78" spans="1:78" x14ac:dyDescent="0.25">
      <c r="A78" s="14" t="s">
        <v>116</v>
      </c>
      <c r="B78" s="17">
        <f t="shared" si="73"/>
        <v>302.48099999999994</v>
      </c>
      <c r="C78" s="17">
        <f t="shared" si="74"/>
        <v>1086549.42</v>
      </c>
      <c r="D78" s="17">
        <v>0</v>
      </c>
      <c r="E78" s="17">
        <v>0</v>
      </c>
      <c r="F78" s="17">
        <v>19.25</v>
      </c>
      <c r="G78" s="17">
        <v>95033</v>
      </c>
      <c r="H78" s="17">
        <v>200.22999999999996</v>
      </c>
      <c r="I78" s="17">
        <v>788683.41999999993</v>
      </c>
      <c r="J78" s="17">
        <f t="shared" si="75"/>
        <v>83.000999999999991</v>
      </c>
      <c r="K78" s="17">
        <f t="shared" si="76"/>
        <v>202833</v>
      </c>
      <c r="L78" s="17">
        <v>6.2999999999999989</v>
      </c>
      <c r="M78" s="17">
        <v>20998</v>
      </c>
      <c r="N78" s="17">
        <f t="shared" si="77"/>
        <v>3.8360000000000003</v>
      </c>
      <c r="O78" s="17">
        <f>SUM(Q78+S78+U78)</f>
        <v>8090</v>
      </c>
      <c r="P78" s="17">
        <v>0</v>
      </c>
      <c r="Q78" s="17">
        <v>0</v>
      </c>
      <c r="R78" s="17">
        <v>2.6360000000000001</v>
      </c>
      <c r="S78" s="17">
        <v>6890</v>
      </c>
      <c r="T78" s="17">
        <v>1.2</v>
      </c>
      <c r="U78" s="17">
        <v>1200</v>
      </c>
      <c r="V78" s="17">
        <v>72.864999999999995</v>
      </c>
      <c r="W78" s="17">
        <v>173745</v>
      </c>
      <c r="X78" s="17">
        <v>3.31</v>
      </c>
      <c r="Y78" s="17">
        <v>6430</v>
      </c>
      <c r="Z78" s="17">
        <v>31.475000000000001</v>
      </c>
      <c r="AA78" s="17">
        <v>58337.72</v>
      </c>
      <c r="AB78" s="17">
        <v>259.76599999999996</v>
      </c>
      <c r="AC78" s="17">
        <v>996373.7</v>
      </c>
      <c r="AD78" s="17">
        <v>0</v>
      </c>
      <c r="AE78" s="17">
        <v>0</v>
      </c>
      <c r="AF78" s="17">
        <v>0</v>
      </c>
      <c r="AG78" s="17">
        <v>0</v>
      </c>
      <c r="AH78" s="17">
        <v>10</v>
      </c>
      <c r="AI78" s="17">
        <v>23095</v>
      </c>
      <c r="AJ78" s="17">
        <v>62</v>
      </c>
      <c r="AK78" s="17">
        <v>73667.600000000006</v>
      </c>
      <c r="AL78" s="17">
        <v>111</v>
      </c>
      <c r="AM78" s="17">
        <v>4</v>
      </c>
      <c r="AN78" s="17">
        <v>25643</v>
      </c>
      <c r="AO78" s="17">
        <f t="shared" si="79"/>
        <v>130</v>
      </c>
      <c r="AP78" s="17">
        <f t="shared" si="80"/>
        <v>1436</v>
      </c>
      <c r="AQ78" s="17">
        <v>117</v>
      </c>
      <c r="AR78" s="17">
        <v>1323</v>
      </c>
      <c r="AS78" s="17">
        <v>13</v>
      </c>
      <c r="AT78" s="17">
        <v>113</v>
      </c>
      <c r="AU78" s="17">
        <v>3</v>
      </c>
      <c r="AV78" s="17">
        <v>15</v>
      </c>
      <c r="AW78" s="17">
        <v>59</v>
      </c>
      <c r="AX78" s="17">
        <v>1704</v>
      </c>
      <c r="AY78" s="17">
        <v>2</v>
      </c>
      <c r="AZ78" s="17">
        <v>20</v>
      </c>
      <c r="BA78" s="17">
        <v>0</v>
      </c>
      <c r="BB78" s="17">
        <v>0</v>
      </c>
      <c r="BC78" s="17">
        <v>126</v>
      </c>
      <c r="BD78" s="17">
        <v>3534</v>
      </c>
      <c r="BE78" s="17">
        <v>7038</v>
      </c>
      <c r="BF78" s="17">
        <v>260</v>
      </c>
      <c r="BG78" s="17">
        <v>560</v>
      </c>
      <c r="BH78" s="17">
        <v>8</v>
      </c>
      <c r="BI78" s="17">
        <v>6</v>
      </c>
      <c r="BJ78" s="17">
        <v>1</v>
      </c>
      <c r="BK78" s="17">
        <v>31</v>
      </c>
      <c r="BL78" s="17">
        <v>151924.57999999999</v>
      </c>
      <c r="BM78" s="17">
        <v>160932.1</v>
      </c>
      <c r="BN78" s="17">
        <v>200738.78999999998</v>
      </c>
      <c r="BO78" s="17">
        <v>57938.049999999996</v>
      </c>
      <c r="BP78" s="17">
        <v>129205.13</v>
      </c>
      <c r="BQ78" s="17">
        <v>113103.38</v>
      </c>
      <c r="BR78" s="17">
        <v>707820.02</v>
      </c>
      <c r="BS78" s="17">
        <v>537561.86</v>
      </c>
      <c r="BT78" s="17">
        <v>942333.65</v>
      </c>
      <c r="BU78" s="17">
        <v>65437.899999999994</v>
      </c>
      <c r="BV78" s="17">
        <v>264506.71999999997</v>
      </c>
      <c r="BW78" s="17">
        <v>311221.81</v>
      </c>
      <c r="BX78" s="17">
        <f t="shared" si="81"/>
        <v>983120.55</v>
      </c>
      <c r="BY78" s="17">
        <f t="shared" si="82"/>
        <v>1092205.81</v>
      </c>
      <c r="BZ78" s="17">
        <f t="shared" si="83"/>
        <v>1567397.6300000001</v>
      </c>
    </row>
    <row r="79" spans="1:78" x14ac:dyDescent="0.25">
      <c r="A79" s="14" t="s">
        <v>117</v>
      </c>
      <c r="B79" s="17">
        <f t="shared" si="73"/>
        <v>180.03499999999994</v>
      </c>
      <c r="C79" s="17">
        <f t="shared" si="74"/>
        <v>617096.75</v>
      </c>
      <c r="D79" s="17">
        <v>0</v>
      </c>
      <c r="E79" s="17">
        <v>0</v>
      </c>
      <c r="F79" s="17">
        <v>3.6300000000000003</v>
      </c>
      <c r="G79" s="17">
        <v>20460</v>
      </c>
      <c r="H79" s="17">
        <v>111.33299999999997</v>
      </c>
      <c r="I79" s="17">
        <v>494450</v>
      </c>
      <c r="J79" s="17">
        <f t="shared" si="75"/>
        <v>65.071999999999974</v>
      </c>
      <c r="K79" s="17">
        <f>SUM(M79+O79+W79)</f>
        <v>102186.75</v>
      </c>
      <c r="L79" s="17">
        <v>3.1</v>
      </c>
      <c r="M79" s="17">
        <v>16600</v>
      </c>
      <c r="N79" s="17">
        <f t="shared" si="77"/>
        <v>6.58</v>
      </c>
      <c r="O79" s="17">
        <f t="shared" si="78"/>
        <v>8480</v>
      </c>
      <c r="P79" s="17">
        <v>0</v>
      </c>
      <c r="Q79" s="17">
        <v>0</v>
      </c>
      <c r="R79" s="17">
        <v>6.58</v>
      </c>
      <c r="S79" s="17">
        <v>8480</v>
      </c>
      <c r="T79" s="17">
        <v>0</v>
      </c>
      <c r="U79" s="17">
        <v>0</v>
      </c>
      <c r="V79" s="17">
        <v>55.391999999999982</v>
      </c>
      <c r="W79" s="17">
        <v>77106.75</v>
      </c>
      <c r="X79" s="17">
        <v>10.529</v>
      </c>
      <c r="Y79" s="17">
        <v>11549</v>
      </c>
      <c r="Z79" s="17">
        <v>14.659999999999998</v>
      </c>
      <c r="AA79" s="17">
        <v>19864.25</v>
      </c>
      <c r="AB79" s="17">
        <v>142.88800000000003</v>
      </c>
      <c r="AC79" s="17">
        <v>541296</v>
      </c>
      <c r="AD79" s="17">
        <v>0</v>
      </c>
      <c r="AE79" s="17">
        <v>0</v>
      </c>
      <c r="AF79" s="17">
        <v>0</v>
      </c>
      <c r="AG79" s="17">
        <v>0</v>
      </c>
      <c r="AH79" s="17">
        <v>15</v>
      </c>
      <c r="AI79" s="17">
        <v>8800</v>
      </c>
      <c r="AJ79" s="17">
        <v>45</v>
      </c>
      <c r="AK79" s="17">
        <v>15144</v>
      </c>
      <c r="AL79" s="17">
        <v>49</v>
      </c>
      <c r="AM79" s="17">
        <v>2</v>
      </c>
      <c r="AN79" s="17">
        <v>647</v>
      </c>
      <c r="AO79" s="17">
        <f t="shared" si="79"/>
        <v>95</v>
      </c>
      <c r="AP79" s="17">
        <f t="shared" si="80"/>
        <v>795</v>
      </c>
      <c r="AQ79" s="17">
        <v>95</v>
      </c>
      <c r="AR79" s="17">
        <v>795</v>
      </c>
      <c r="AS79" s="17">
        <v>0</v>
      </c>
      <c r="AT79" s="17">
        <v>0</v>
      </c>
      <c r="AU79" s="17">
        <v>1</v>
      </c>
      <c r="AV79" s="17">
        <v>3</v>
      </c>
      <c r="AW79" s="17">
        <v>30</v>
      </c>
      <c r="AX79" s="17">
        <v>372</v>
      </c>
      <c r="AY79" s="17">
        <v>0</v>
      </c>
      <c r="AZ79" s="17">
        <v>0</v>
      </c>
      <c r="BA79" s="17">
        <v>0</v>
      </c>
      <c r="BB79" s="17">
        <v>0</v>
      </c>
      <c r="BC79" s="17">
        <v>49</v>
      </c>
      <c r="BD79" s="17">
        <v>2144</v>
      </c>
      <c r="BE79" s="17">
        <v>2909</v>
      </c>
      <c r="BF79" s="17">
        <v>130</v>
      </c>
      <c r="BG79" s="17">
        <v>90</v>
      </c>
      <c r="BH79" s="17">
        <v>0</v>
      </c>
      <c r="BI79" s="17">
        <v>0</v>
      </c>
      <c r="BJ79" s="17">
        <v>0</v>
      </c>
      <c r="BK79" s="17">
        <v>0</v>
      </c>
      <c r="BL79" s="17">
        <v>6929</v>
      </c>
      <c r="BM79" s="17">
        <v>12362.42</v>
      </c>
      <c r="BN79" s="17">
        <v>12136</v>
      </c>
      <c r="BO79" s="17">
        <v>22347.1</v>
      </c>
      <c r="BP79" s="17">
        <v>29756.55</v>
      </c>
      <c r="BQ79" s="17">
        <v>27222.48</v>
      </c>
      <c r="BR79" s="17">
        <v>8512.81</v>
      </c>
      <c r="BS79" s="17">
        <v>154847.09000000003</v>
      </c>
      <c r="BT79" s="17">
        <v>477039.02</v>
      </c>
      <c r="BU79" s="17">
        <v>45676</v>
      </c>
      <c r="BV79" s="17">
        <v>109921.47</v>
      </c>
      <c r="BW79" s="17">
        <v>969770.91</v>
      </c>
      <c r="BX79" s="17">
        <f t="shared" si="81"/>
        <v>83464.91</v>
      </c>
      <c r="BY79" s="17">
        <f t="shared" si="82"/>
        <v>306887.53000000003</v>
      </c>
      <c r="BZ79" s="17">
        <f t="shared" si="83"/>
        <v>1486168.4100000001</v>
      </c>
    </row>
    <row r="80" spans="1:78" x14ac:dyDescent="0.25">
      <c r="A80" s="14" t="s">
        <v>118</v>
      </c>
      <c r="B80" s="17">
        <f t="shared" si="73"/>
        <v>633.58122000000003</v>
      </c>
      <c r="C80" s="17">
        <f t="shared" si="74"/>
        <v>2409436.96</v>
      </c>
      <c r="D80" s="17">
        <v>1.4</v>
      </c>
      <c r="E80" s="17">
        <v>9450</v>
      </c>
      <c r="F80" s="17">
        <v>132.4</v>
      </c>
      <c r="G80" s="17">
        <v>834901</v>
      </c>
      <c r="H80" s="17">
        <v>254.40361999999999</v>
      </c>
      <c r="I80" s="17">
        <v>1163735.8900000001</v>
      </c>
      <c r="J80" s="17">
        <f t="shared" si="75"/>
        <v>245.37759999999997</v>
      </c>
      <c r="K80" s="17">
        <f t="shared" si="76"/>
        <v>401350.07</v>
      </c>
      <c r="L80" s="17">
        <v>5.3870000000000005</v>
      </c>
      <c r="M80" s="17">
        <v>37164</v>
      </c>
      <c r="N80" s="17">
        <f t="shared" si="77"/>
        <v>4.1100000000000003</v>
      </c>
      <c r="O80" s="17">
        <f t="shared" si="78"/>
        <v>8075</v>
      </c>
      <c r="P80" s="17">
        <v>2.31</v>
      </c>
      <c r="Q80" s="17">
        <v>4575</v>
      </c>
      <c r="R80" s="17">
        <v>0</v>
      </c>
      <c r="S80" s="17">
        <v>0</v>
      </c>
      <c r="T80" s="17">
        <v>1.8</v>
      </c>
      <c r="U80" s="17">
        <v>3500</v>
      </c>
      <c r="V80" s="17">
        <v>235.88059999999999</v>
      </c>
      <c r="W80" s="17">
        <v>356111.07</v>
      </c>
      <c r="X80" s="17">
        <v>8.1999999999999993</v>
      </c>
      <c r="Y80" s="17">
        <v>37417</v>
      </c>
      <c r="Z80" s="17">
        <v>27.613599999999998</v>
      </c>
      <c r="AA80" s="17">
        <v>45385.07</v>
      </c>
      <c r="AB80" s="17">
        <v>566.57330000000002</v>
      </c>
      <c r="AC80" s="17">
        <v>2200198.9699999997</v>
      </c>
      <c r="AD80" s="17">
        <v>0</v>
      </c>
      <c r="AE80" s="17">
        <v>0</v>
      </c>
      <c r="AF80" s="17">
        <v>3.4</v>
      </c>
      <c r="AG80" s="17">
        <v>6600</v>
      </c>
      <c r="AH80" s="17">
        <v>23</v>
      </c>
      <c r="AI80" s="17">
        <v>136338.9</v>
      </c>
      <c r="AJ80" s="17">
        <v>104</v>
      </c>
      <c r="AK80" s="17">
        <v>80753.100000000006</v>
      </c>
      <c r="AL80" s="17">
        <v>179</v>
      </c>
      <c r="AM80" s="17">
        <v>2</v>
      </c>
      <c r="AN80" s="17">
        <v>636</v>
      </c>
      <c r="AO80" s="17">
        <f t="shared" si="79"/>
        <v>126</v>
      </c>
      <c r="AP80" s="17">
        <f t="shared" si="80"/>
        <v>1248.5</v>
      </c>
      <c r="AQ80" s="17">
        <v>115</v>
      </c>
      <c r="AR80" s="17">
        <v>1151.5</v>
      </c>
      <c r="AS80" s="17">
        <v>11</v>
      </c>
      <c r="AT80" s="17">
        <v>97</v>
      </c>
      <c r="AU80" s="17">
        <v>1</v>
      </c>
      <c r="AV80" s="17">
        <v>5</v>
      </c>
      <c r="AW80" s="17">
        <v>52</v>
      </c>
      <c r="AX80" s="17">
        <v>1158</v>
      </c>
      <c r="AY80" s="17">
        <v>1</v>
      </c>
      <c r="AZ80" s="17">
        <v>30</v>
      </c>
      <c r="BA80" s="17">
        <v>5</v>
      </c>
      <c r="BB80" s="17">
        <v>590</v>
      </c>
      <c r="BC80" s="17">
        <v>100</v>
      </c>
      <c r="BD80" s="17">
        <v>908</v>
      </c>
      <c r="BE80" s="17">
        <v>1931.2</v>
      </c>
      <c r="BF80" s="17">
        <v>0</v>
      </c>
      <c r="BG80" s="17">
        <v>0</v>
      </c>
      <c r="BH80" s="17">
        <v>7</v>
      </c>
      <c r="BI80" s="17">
        <v>6</v>
      </c>
      <c r="BJ80" s="17">
        <v>4</v>
      </c>
      <c r="BK80" s="17">
        <v>5</v>
      </c>
      <c r="BL80" s="17">
        <v>356703.82</v>
      </c>
      <c r="BM80" s="17">
        <v>527800.85000000009</v>
      </c>
      <c r="BN80" s="17">
        <v>414623.12</v>
      </c>
      <c r="BO80" s="17">
        <v>86636.37</v>
      </c>
      <c r="BP80" s="17">
        <v>134532.63</v>
      </c>
      <c r="BQ80" s="17">
        <v>253793.44</v>
      </c>
      <c r="BR80" s="17">
        <v>151505.23000000001</v>
      </c>
      <c r="BS80" s="17">
        <v>347061.96</v>
      </c>
      <c r="BT80" s="17">
        <v>934933.1</v>
      </c>
      <c r="BU80" s="17">
        <v>859675.24</v>
      </c>
      <c r="BV80" s="17">
        <v>1546801.82</v>
      </c>
      <c r="BW80" s="17">
        <v>5069567.46</v>
      </c>
      <c r="BX80" s="17">
        <f t="shared" si="81"/>
        <v>1454520.6600000001</v>
      </c>
      <c r="BY80" s="17">
        <f t="shared" si="82"/>
        <v>2556197.2600000002</v>
      </c>
      <c r="BZ80" s="17">
        <f t="shared" si="83"/>
        <v>6672917.1200000001</v>
      </c>
    </row>
    <row r="81" spans="1:78" x14ac:dyDescent="0.25">
      <c r="A81" s="14" t="s">
        <v>119</v>
      </c>
      <c r="B81" s="17">
        <f t="shared" si="73"/>
        <v>324.60500000000002</v>
      </c>
      <c r="C81" s="17">
        <f t="shared" si="74"/>
        <v>1177621.9000000001</v>
      </c>
      <c r="D81" s="17">
        <v>7.1</v>
      </c>
      <c r="E81" s="17">
        <v>56800</v>
      </c>
      <c r="F81" s="17">
        <v>22.1</v>
      </c>
      <c r="G81" s="17">
        <v>147143</v>
      </c>
      <c r="H81" s="17">
        <v>175.4</v>
      </c>
      <c r="I81" s="17">
        <v>736558.3</v>
      </c>
      <c r="J81" s="17">
        <f t="shared" si="75"/>
        <v>120.005</v>
      </c>
      <c r="K81" s="17">
        <f t="shared" si="76"/>
        <v>237120.6</v>
      </c>
      <c r="L81" s="17">
        <v>18.807000000000002</v>
      </c>
      <c r="M81" s="17">
        <v>63935</v>
      </c>
      <c r="N81" s="17">
        <f t="shared" si="77"/>
        <v>4.6449999999999996</v>
      </c>
      <c r="O81" s="17">
        <f t="shared" si="78"/>
        <v>12930</v>
      </c>
      <c r="P81" s="17">
        <v>2.8</v>
      </c>
      <c r="Q81" s="17">
        <v>7400</v>
      </c>
      <c r="R81" s="17">
        <v>1.6199999999999999</v>
      </c>
      <c r="S81" s="17">
        <v>4860</v>
      </c>
      <c r="T81" s="17">
        <v>0.22500000000000001</v>
      </c>
      <c r="U81" s="17">
        <v>670</v>
      </c>
      <c r="V81" s="17">
        <v>96.552999999999997</v>
      </c>
      <c r="W81" s="17">
        <v>160255.6</v>
      </c>
      <c r="X81" s="17">
        <v>26.85</v>
      </c>
      <c r="Y81" s="17">
        <v>61764</v>
      </c>
      <c r="Z81" s="17">
        <v>33.837999999999994</v>
      </c>
      <c r="AA81" s="17">
        <v>64214.600000000006</v>
      </c>
      <c r="AB81" s="17">
        <v>252.55700000000002</v>
      </c>
      <c r="AC81" s="17">
        <v>1025016.3</v>
      </c>
      <c r="AD81" s="17">
        <v>0</v>
      </c>
      <c r="AE81" s="17">
        <v>0</v>
      </c>
      <c r="AF81" s="17">
        <v>0</v>
      </c>
      <c r="AG81" s="17">
        <v>0</v>
      </c>
      <c r="AH81" s="17">
        <v>10</v>
      </c>
      <c r="AI81" s="17">
        <v>25123</v>
      </c>
      <c r="AJ81" s="17">
        <v>98</v>
      </c>
      <c r="AK81" s="17">
        <v>49487.5</v>
      </c>
      <c r="AL81" s="17">
        <v>96</v>
      </c>
      <c r="AM81" s="17">
        <v>3</v>
      </c>
      <c r="AN81" s="17">
        <v>1500</v>
      </c>
      <c r="AO81" s="17">
        <f t="shared" si="79"/>
        <v>167</v>
      </c>
      <c r="AP81" s="17">
        <f t="shared" si="80"/>
        <v>1683.8</v>
      </c>
      <c r="AQ81" s="17">
        <v>161</v>
      </c>
      <c r="AR81" s="17">
        <v>1566.8</v>
      </c>
      <c r="AS81" s="17">
        <v>6</v>
      </c>
      <c r="AT81" s="17">
        <v>117</v>
      </c>
      <c r="AU81" s="17">
        <v>1</v>
      </c>
      <c r="AV81" s="17">
        <v>5</v>
      </c>
      <c r="AW81" s="17">
        <v>94</v>
      </c>
      <c r="AX81" s="17">
        <v>1586.9</v>
      </c>
      <c r="AY81" s="17">
        <v>0</v>
      </c>
      <c r="AZ81" s="17">
        <v>0</v>
      </c>
      <c r="BA81" s="17">
        <v>2</v>
      </c>
      <c r="BB81" s="17">
        <v>74</v>
      </c>
      <c r="BC81" s="17">
        <v>133</v>
      </c>
      <c r="BD81" s="17">
        <v>2499</v>
      </c>
      <c r="BE81" s="17">
        <v>4060.4</v>
      </c>
      <c r="BF81" s="17">
        <v>0</v>
      </c>
      <c r="BG81" s="17">
        <v>0</v>
      </c>
      <c r="BH81" s="17">
        <v>12</v>
      </c>
      <c r="BI81" s="17">
        <v>9</v>
      </c>
      <c r="BJ81" s="17">
        <v>2</v>
      </c>
      <c r="BK81" s="17">
        <v>0</v>
      </c>
      <c r="BL81" s="17">
        <v>96417.14</v>
      </c>
      <c r="BM81" s="17">
        <v>105689.93000000001</v>
      </c>
      <c r="BN81" s="17">
        <v>125810.64</v>
      </c>
      <c r="BO81" s="17">
        <v>223362.8</v>
      </c>
      <c r="BP81" s="17">
        <v>234197.99999999997</v>
      </c>
      <c r="BQ81" s="17">
        <v>290855.44</v>
      </c>
      <c r="BR81" s="17">
        <v>370583.66</v>
      </c>
      <c r="BS81" s="17">
        <v>639457</v>
      </c>
      <c r="BT81" s="17">
        <v>716461.45</v>
      </c>
      <c r="BU81" s="17">
        <v>285784.23</v>
      </c>
      <c r="BV81" s="17">
        <v>586043.89999999991</v>
      </c>
      <c r="BW81" s="17">
        <v>1197272.0100000002</v>
      </c>
      <c r="BX81" s="17">
        <f t="shared" si="81"/>
        <v>976147.83</v>
      </c>
      <c r="BY81" s="17">
        <f t="shared" si="82"/>
        <v>1565388.8299999998</v>
      </c>
      <c r="BZ81" s="17">
        <f t="shared" si="83"/>
        <v>2330399.54</v>
      </c>
    </row>
    <row r="82" spans="1:78" x14ac:dyDescent="0.25">
      <c r="A82" s="14" t="s">
        <v>120</v>
      </c>
      <c r="B82" s="17">
        <f t="shared" si="73"/>
        <v>141.79900000000001</v>
      </c>
      <c r="C82" s="17">
        <f t="shared" si="74"/>
        <v>471202.81</v>
      </c>
      <c r="D82" s="17">
        <v>0.7</v>
      </c>
      <c r="E82" s="17">
        <v>6983</v>
      </c>
      <c r="F82" s="17">
        <v>14.888999999999999</v>
      </c>
      <c r="G82" s="17">
        <v>81878</v>
      </c>
      <c r="H82" s="17">
        <v>69.010000000000019</v>
      </c>
      <c r="I82" s="17">
        <v>298946.81</v>
      </c>
      <c r="J82" s="17">
        <f t="shared" si="75"/>
        <v>57.199999999999996</v>
      </c>
      <c r="K82" s="17">
        <f t="shared" si="76"/>
        <v>83395</v>
      </c>
      <c r="L82" s="17">
        <v>3.1320000000000001</v>
      </c>
      <c r="M82" s="17">
        <v>11186</v>
      </c>
      <c r="N82" s="17">
        <f t="shared" si="77"/>
        <v>2</v>
      </c>
      <c r="O82" s="17">
        <f t="shared" si="78"/>
        <v>4000</v>
      </c>
      <c r="P82" s="17">
        <v>0</v>
      </c>
      <c r="Q82" s="17">
        <v>0</v>
      </c>
      <c r="R82" s="17">
        <v>2</v>
      </c>
      <c r="S82" s="17">
        <v>4000</v>
      </c>
      <c r="T82" s="17">
        <v>0</v>
      </c>
      <c r="U82" s="17">
        <v>0</v>
      </c>
      <c r="V82" s="17">
        <v>52.067999999999998</v>
      </c>
      <c r="W82" s="17">
        <v>68209</v>
      </c>
      <c r="X82" s="17">
        <v>2.4849999999999994</v>
      </c>
      <c r="Y82" s="17">
        <v>9228</v>
      </c>
      <c r="Z82" s="17">
        <v>6.7740000000000009</v>
      </c>
      <c r="AA82" s="17">
        <v>7764.5</v>
      </c>
      <c r="AB82" s="17">
        <v>128.67699999999999</v>
      </c>
      <c r="AC82" s="17">
        <v>435376.31</v>
      </c>
      <c r="AD82" s="17">
        <v>0</v>
      </c>
      <c r="AE82" s="17">
        <v>0</v>
      </c>
      <c r="AF82" s="17">
        <v>0</v>
      </c>
      <c r="AG82" s="17">
        <v>0</v>
      </c>
      <c r="AH82" s="17">
        <v>2</v>
      </c>
      <c r="AI82" s="17">
        <v>7909</v>
      </c>
      <c r="AJ82" s="17">
        <v>52</v>
      </c>
      <c r="AK82" s="17">
        <v>23807.5</v>
      </c>
      <c r="AL82" s="17">
        <v>15</v>
      </c>
      <c r="AM82" s="17">
        <v>0</v>
      </c>
      <c r="AN82" s="17">
        <v>0</v>
      </c>
      <c r="AO82" s="17">
        <f t="shared" si="79"/>
        <v>82</v>
      </c>
      <c r="AP82" s="17">
        <f t="shared" si="80"/>
        <v>1098.5999999999999</v>
      </c>
      <c r="AQ82" s="17">
        <v>72</v>
      </c>
      <c r="AR82" s="17">
        <v>1002.6</v>
      </c>
      <c r="AS82" s="17">
        <v>10</v>
      </c>
      <c r="AT82" s="17">
        <v>96</v>
      </c>
      <c r="AU82" s="17">
        <v>0</v>
      </c>
      <c r="AV82" s="17">
        <v>0</v>
      </c>
      <c r="AW82" s="17">
        <v>47</v>
      </c>
      <c r="AX82" s="17">
        <v>545.5</v>
      </c>
      <c r="AY82" s="17">
        <v>1</v>
      </c>
      <c r="AZ82" s="17">
        <v>28</v>
      </c>
      <c r="BA82" s="17">
        <v>0</v>
      </c>
      <c r="BB82" s="17">
        <v>0</v>
      </c>
      <c r="BC82" s="17">
        <v>115</v>
      </c>
      <c r="BD82" s="17">
        <v>82.5</v>
      </c>
      <c r="BE82" s="17">
        <v>260.5</v>
      </c>
      <c r="BF82" s="17">
        <v>0</v>
      </c>
      <c r="BG82" s="17">
        <v>0</v>
      </c>
      <c r="BH82" s="17">
        <v>0</v>
      </c>
      <c r="BI82" s="17">
        <v>0</v>
      </c>
      <c r="BJ82" s="17">
        <v>0</v>
      </c>
      <c r="BK82" s="17">
        <v>0</v>
      </c>
      <c r="BL82" s="17">
        <v>105409.56</v>
      </c>
      <c r="BM82" s="17">
        <v>106827.89</v>
      </c>
      <c r="BN82" s="17">
        <v>111613.97</v>
      </c>
      <c r="BO82" s="17">
        <v>53631.53</v>
      </c>
      <c r="BP82" s="17">
        <v>56957</v>
      </c>
      <c r="BQ82" s="17">
        <v>54535.199999999997</v>
      </c>
      <c r="BR82" s="17">
        <v>106388.75</v>
      </c>
      <c r="BS82" s="17">
        <v>294719</v>
      </c>
      <c r="BT82" s="17">
        <v>253133.7</v>
      </c>
      <c r="BU82" s="17">
        <v>183197.64</v>
      </c>
      <c r="BV82" s="17">
        <v>78567.87</v>
      </c>
      <c r="BW82" s="17">
        <v>134672.69</v>
      </c>
      <c r="BX82" s="17">
        <f t="shared" si="81"/>
        <v>448627.48</v>
      </c>
      <c r="BY82" s="17">
        <f t="shared" si="82"/>
        <v>537071.76</v>
      </c>
      <c r="BZ82" s="17">
        <f t="shared" si="83"/>
        <v>553955.56000000006</v>
      </c>
    </row>
    <row r="83" spans="1:78" x14ac:dyDescent="0.25">
      <c r="A83" s="14" t="s">
        <v>121</v>
      </c>
      <c r="B83" s="17">
        <f t="shared" si="73"/>
        <v>238.34299999999999</v>
      </c>
      <c r="C83" s="17">
        <f t="shared" si="74"/>
        <v>900301.245</v>
      </c>
      <c r="D83" s="17">
        <v>9.5299999999999994</v>
      </c>
      <c r="E83" s="17">
        <v>60929.5</v>
      </c>
      <c r="F83" s="17">
        <v>25.551599999999997</v>
      </c>
      <c r="G83" s="17">
        <v>143905</v>
      </c>
      <c r="H83" s="17">
        <v>134.00199999999998</v>
      </c>
      <c r="I83" s="17">
        <v>560121.5</v>
      </c>
      <c r="J83" s="17">
        <f t="shared" si="75"/>
        <v>69.259399999999999</v>
      </c>
      <c r="K83" s="17">
        <f t="shared" si="76"/>
        <v>135345.245</v>
      </c>
      <c r="L83" s="17">
        <v>9.2469999999999999</v>
      </c>
      <c r="M83" s="17">
        <v>24828.7</v>
      </c>
      <c r="N83" s="17">
        <f t="shared" si="77"/>
        <v>2.431</v>
      </c>
      <c r="O83" s="17">
        <f t="shared" si="78"/>
        <v>6639.7049999999999</v>
      </c>
      <c r="P83" s="17">
        <v>0</v>
      </c>
      <c r="Q83" s="17">
        <v>0</v>
      </c>
      <c r="R83" s="17">
        <v>2.431</v>
      </c>
      <c r="S83" s="17">
        <v>6639.7049999999999</v>
      </c>
      <c r="T83" s="17">
        <v>0</v>
      </c>
      <c r="U83" s="17">
        <v>0</v>
      </c>
      <c r="V83" s="17">
        <v>57.581400000000002</v>
      </c>
      <c r="W83" s="17">
        <v>103876.84</v>
      </c>
      <c r="X83" s="17">
        <v>5.5439999999999996</v>
      </c>
      <c r="Y83" s="17">
        <v>18013</v>
      </c>
      <c r="Z83" s="17">
        <v>23.6006</v>
      </c>
      <c r="AA83" s="17">
        <v>41192.199999999997</v>
      </c>
      <c r="AB83" s="17">
        <v>203.14640000000003</v>
      </c>
      <c r="AC83" s="17">
        <v>830705.54499999993</v>
      </c>
      <c r="AD83" s="17">
        <v>0</v>
      </c>
      <c r="AE83" s="17">
        <v>0</v>
      </c>
      <c r="AF83" s="17">
        <v>0</v>
      </c>
      <c r="AG83" s="17">
        <v>0</v>
      </c>
      <c r="AH83" s="17">
        <v>6</v>
      </c>
      <c r="AI83" s="17">
        <v>9471</v>
      </c>
      <c r="AJ83" s="17">
        <v>63</v>
      </c>
      <c r="AK83" s="17">
        <v>37457</v>
      </c>
      <c r="AL83" s="17">
        <v>95</v>
      </c>
      <c r="AM83" s="17">
        <v>6</v>
      </c>
      <c r="AN83" s="17">
        <v>129579</v>
      </c>
      <c r="AO83" s="17">
        <f t="shared" si="79"/>
        <v>123</v>
      </c>
      <c r="AP83" s="17">
        <f t="shared" si="80"/>
        <v>1513</v>
      </c>
      <c r="AQ83" s="17">
        <v>117</v>
      </c>
      <c r="AR83" s="17">
        <v>1297</v>
      </c>
      <c r="AS83" s="17">
        <v>6</v>
      </c>
      <c r="AT83" s="17">
        <v>216</v>
      </c>
      <c r="AU83" s="17">
        <v>3</v>
      </c>
      <c r="AV83" s="17">
        <v>64</v>
      </c>
      <c r="AW83" s="17">
        <v>57</v>
      </c>
      <c r="AX83" s="17">
        <v>1223.5</v>
      </c>
      <c r="AY83" s="17">
        <v>0</v>
      </c>
      <c r="AZ83" s="17">
        <v>0</v>
      </c>
      <c r="BA83" s="17">
        <v>0</v>
      </c>
      <c r="BB83" s="17">
        <v>0</v>
      </c>
      <c r="BC83" s="17">
        <v>226</v>
      </c>
      <c r="BD83" s="17">
        <v>312</v>
      </c>
      <c r="BE83" s="17">
        <v>510</v>
      </c>
      <c r="BF83" s="17">
        <v>0</v>
      </c>
      <c r="BG83" s="17">
        <v>0</v>
      </c>
      <c r="BH83" s="17">
        <v>0</v>
      </c>
      <c r="BI83" s="17">
        <v>0</v>
      </c>
      <c r="BJ83" s="17">
        <v>0</v>
      </c>
      <c r="BK83" s="17">
        <v>0</v>
      </c>
      <c r="BL83" s="17">
        <v>93749.03</v>
      </c>
      <c r="BM83" s="17">
        <v>43409.35</v>
      </c>
      <c r="BN83" s="17">
        <v>83214.390000000014</v>
      </c>
      <c r="BO83" s="17">
        <v>38794.93</v>
      </c>
      <c r="BP83" s="17">
        <v>56333.62</v>
      </c>
      <c r="BQ83" s="17">
        <v>43310.510000000009</v>
      </c>
      <c r="BR83" s="17">
        <v>94217.040000000008</v>
      </c>
      <c r="BS83" s="17">
        <v>91846.169999999984</v>
      </c>
      <c r="BT83" s="17">
        <v>126304.76000000001</v>
      </c>
      <c r="BU83" s="17">
        <v>300038.45</v>
      </c>
      <c r="BV83" s="17">
        <v>158425.07</v>
      </c>
      <c r="BW83" s="17">
        <v>779645.8</v>
      </c>
      <c r="BX83" s="17">
        <f t="shared" si="81"/>
        <v>526799.44999999995</v>
      </c>
      <c r="BY83" s="17">
        <f t="shared" si="82"/>
        <v>350014.20999999996</v>
      </c>
      <c r="BZ83" s="17">
        <f t="shared" si="83"/>
        <v>1032475.4600000001</v>
      </c>
    </row>
    <row r="84" spans="1:78" x14ac:dyDescent="0.25">
      <c r="A84" s="14" t="s">
        <v>122</v>
      </c>
      <c r="B84" s="17">
        <f t="shared" si="73"/>
        <v>490.91700000000003</v>
      </c>
      <c r="C84" s="17">
        <f t="shared" si="74"/>
        <v>1691443</v>
      </c>
      <c r="D84" s="17">
        <v>0</v>
      </c>
      <c r="E84" s="17">
        <v>0</v>
      </c>
      <c r="F84" s="17">
        <v>0</v>
      </c>
      <c r="G84" s="17">
        <v>0</v>
      </c>
      <c r="H84" s="17">
        <v>257.92700000000002</v>
      </c>
      <c r="I84" s="17">
        <v>1308235</v>
      </c>
      <c r="J84" s="17">
        <f t="shared" si="75"/>
        <v>232.99</v>
      </c>
      <c r="K84" s="17">
        <f t="shared" si="76"/>
        <v>383208</v>
      </c>
      <c r="L84" s="17">
        <v>10.85</v>
      </c>
      <c r="M84" s="17">
        <v>21187</v>
      </c>
      <c r="N84" s="17">
        <f t="shared" si="77"/>
        <v>7.63</v>
      </c>
      <c r="O84" s="17">
        <f t="shared" si="78"/>
        <v>13700</v>
      </c>
      <c r="P84" s="17">
        <v>7.1</v>
      </c>
      <c r="Q84" s="17">
        <v>10700</v>
      </c>
      <c r="R84" s="17">
        <v>0.53</v>
      </c>
      <c r="S84" s="17">
        <v>3000</v>
      </c>
      <c r="T84" s="17">
        <v>0</v>
      </c>
      <c r="U84" s="17">
        <v>0</v>
      </c>
      <c r="V84" s="17">
        <v>214.51000000000002</v>
      </c>
      <c r="W84" s="17">
        <v>348321</v>
      </c>
      <c r="X84" s="17">
        <v>85.786999999999992</v>
      </c>
      <c r="Y84" s="17">
        <v>161710.39999999999</v>
      </c>
      <c r="Z84" s="17">
        <v>68.8369</v>
      </c>
      <c r="AA84" s="17">
        <v>93403</v>
      </c>
      <c r="AB84" s="17">
        <v>316.12899999999996</v>
      </c>
      <c r="AC84" s="17">
        <v>1378069.6</v>
      </c>
      <c r="AD84" s="17">
        <v>0</v>
      </c>
      <c r="AE84" s="17">
        <v>0</v>
      </c>
      <c r="AF84" s="17">
        <v>2.1</v>
      </c>
      <c r="AG84" s="17">
        <v>4200</v>
      </c>
      <c r="AH84" s="17">
        <v>20</v>
      </c>
      <c r="AI84" s="17">
        <v>31291</v>
      </c>
      <c r="AJ84" s="17">
        <v>139</v>
      </c>
      <c r="AK84" s="17">
        <v>26069</v>
      </c>
      <c r="AL84" s="17">
        <v>573</v>
      </c>
      <c r="AM84" s="17">
        <v>1</v>
      </c>
      <c r="AN84" s="17">
        <v>300</v>
      </c>
      <c r="AO84" s="17">
        <f t="shared" si="79"/>
        <v>17</v>
      </c>
      <c r="AP84" s="17">
        <f t="shared" si="80"/>
        <v>614.5</v>
      </c>
      <c r="AQ84" s="17">
        <v>16</v>
      </c>
      <c r="AR84" s="17">
        <v>114.5</v>
      </c>
      <c r="AS84" s="17">
        <v>1</v>
      </c>
      <c r="AT84" s="17">
        <v>500</v>
      </c>
      <c r="AU84" s="17">
        <v>0</v>
      </c>
      <c r="AV84" s="17">
        <v>0</v>
      </c>
      <c r="AW84" s="17">
        <v>11</v>
      </c>
      <c r="AX84" s="17">
        <v>104</v>
      </c>
      <c r="AY84" s="17">
        <v>0</v>
      </c>
      <c r="AZ84" s="17">
        <v>0</v>
      </c>
      <c r="BA84" s="17">
        <v>0</v>
      </c>
      <c r="BB84" s="17">
        <v>0</v>
      </c>
      <c r="BC84" s="17">
        <v>6</v>
      </c>
      <c r="BD84" s="17">
        <v>0</v>
      </c>
      <c r="BE84" s="17">
        <v>0</v>
      </c>
      <c r="BF84" s="17">
        <v>0</v>
      </c>
      <c r="BG84" s="17">
        <v>0</v>
      </c>
      <c r="BH84" s="17">
        <v>9</v>
      </c>
      <c r="BI84" s="17">
        <v>9</v>
      </c>
      <c r="BJ84" s="17">
        <v>2</v>
      </c>
      <c r="BK84" s="17">
        <v>3</v>
      </c>
      <c r="BL84" s="17">
        <v>93139.78</v>
      </c>
      <c r="BM84" s="17">
        <v>93870.18</v>
      </c>
      <c r="BN84" s="17">
        <v>91248.95</v>
      </c>
      <c r="BO84" s="17">
        <v>93239.459999999992</v>
      </c>
      <c r="BP84" s="17">
        <v>95719.4</v>
      </c>
      <c r="BQ84" s="17">
        <v>119939</v>
      </c>
      <c r="BR84" s="17">
        <v>439266</v>
      </c>
      <c r="BS84" s="17">
        <v>364752</v>
      </c>
      <c r="BT84" s="17">
        <v>675358</v>
      </c>
      <c r="BU84" s="17">
        <v>380445</v>
      </c>
      <c r="BV84" s="17">
        <v>422747</v>
      </c>
      <c r="BW84" s="17">
        <v>584927</v>
      </c>
      <c r="BX84" s="17">
        <f t="shared" si="81"/>
        <v>1006090.24</v>
      </c>
      <c r="BY84" s="17">
        <f t="shared" si="82"/>
        <v>977088.58</v>
      </c>
      <c r="BZ84" s="17">
        <f t="shared" si="83"/>
        <v>1471472.95</v>
      </c>
    </row>
    <row r="85" spans="1:78" x14ac:dyDescent="0.25">
      <c r="A85" s="14" t="s">
        <v>123</v>
      </c>
      <c r="B85" s="17">
        <f t="shared" si="73"/>
        <v>523.57259999999997</v>
      </c>
      <c r="C85" s="17">
        <f t="shared" si="74"/>
        <v>1879543.1700000002</v>
      </c>
      <c r="D85" s="17">
        <v>0</v>
      </c>
      <c r="E85" s="17">
        <v>0</v>
      </c>
      <c r="F85" s="17">
        <v>62.93</v>
      </c>
      <c r="G85" s="17">
        <v>395071</v>
      </c>
      <c r="H85" s="17">
        <v>242.28629999999998</v>
      </c>
      <c r="I85" s="17">
        <v>1149054.1000000001</v>
      </c>
      <c r="J85" s="17">
        <f t="shared" si="75"/>
        <v>218.3563</v>
      </c>
      <c r="K85" s="17">
        <f t="shared" si="76"/>
        <v>335418.07</v>
      </c>
      <c r="L85" s="17">
        <v>10.1493</v>
      </c>
      <c r="M85" s="17">
        <v>26998</v>
      </c>
      <c r="N85" s="17">
        <f t="shared" si="77"/>
        <v>1.47</v>
      </c>
      <c r="O85" s="17">
        <f t="shared" si="78"/>
        <v>2530</v>
      </c>
      <c r="P85" s="17">
        <v>1.17</v>
      </c>
      <c r="Q85" s="17">
        <v>1780</v>
      </c>
      <c r="R85" s="17">
        <v>0</v>
      </c>
      <c r="S85" s="17">
        <v>0</v>
      </c>
      <c r="T85" s="17">
        <v>0.3</v>
      </c>
      <c r="U85" s="17">
        <v>750</v>
      </c>
      <c r="V85" s="17">
        <v>206.73699999999999</v>
      </c>
      <c r="W85" s="17">
        <v>305890.07</v>
      </c>
      <c r="X85" s="17">
        <v>21.032999999999998</v>
      </c>
      <c r="Y85" s="17">
        <v>67509.100000000006</v>
      </c>
      <c r="Z85" s="17">
        <v>67.345999999999989</v>
      </c>
      <c r="AA85" s="17">
        <v>128058.43999999999</v>
      </c>
      <c r="AB85" s="17">
        <v>413.87600000000003</v>
      </c>
      <c r="AC85" s="17">
        <v>1664234.7999999998</v>
      </c>
      <c r="AD85" s="17">
        <v>0</v>
      </c>
      <c r="AE85" s="17">
        <v>0</v>
      </c>
      <c r="AF85" s="17">
        <v>0</v>
      </c>
      <c r="AG85" s="17">
        <v>0</v>
      </c>
      <c r="AH85" s="17">
        <v>21</v>
      </c>
      <c r="AI85" s="17">
        <v>25999.1</v>
      </c>
      <c r="AJ85" s="17">
        <v>54</v>
      </c>
      <c r="AK85" s="17">
        <v>34856</v>
      </c>
      <c r="AL85" s="17">
        <v>211</v>
      </c>
      <c r="AM85" s="17">
        <v>1</v>
      </c>
      <c r="AN85" s="17">
        <v>3080</v>
      </c>
      <c r="AO85" s="17">
        <f t="shared" si="79"/>
        <v>94</v>
      </c>
      <c r="AP85" s="17">
        <f t="shared" si="80"/>
        <v>1201</v>
      </c>
      <c r="AQ85" s="17">
        <v>87</v>
      </c>
      <c r="AR85" s="17">
        <v>1112</v>
      </c>
      <c r="AS85" s="17">
        <v>7</v>
      </c>
      <c r="AT85" s="17">
        <v>89</v>
      </c>
      <c r="AU85" s="17">
        <v>1</v>
      </c>
      <c r="AV85" s="17">
        <v>10</v>
      </c>
      <c r="AW85" s="17">
        <v>38</v>
      </c>
      <c r="AX85" s="17">
        <v>1148.7</v>
      </c>
      <c r="AY85" s="17">
        <v>0</v>
      </c>
      <c r="AZ85" s="17">
        <v>0</v>
      </c>
      <c r="BA85" s="17">
        <v>5</v>
      </c>
      <c r="BB85" s="17">
        <v>2024</v>
      </c>
      <c r="BC85" s="17">
        <v>71</v>
      </c>
      <c r="BD85" s="17">
        <v>1</v>
      </c>
      <c r="BE85" s="17">
        <v>16</v>
      </c>
      <c r="BF85" s="17">
        <v>0</v>
      </c>
      <c r="BG85" s="17">
        <v>0</v>
      </c>
      <c r="BH85" s="17">
        <v>18</v>
      </c>
      <c r="BI85" s="17">
        <v>12</v>
      </c>
      <c r="BJ85" s="17">
        <v>4</v>
      </c>
      <c r="BK85" s="17">
        <v>3</v>
      </c>
      <c r="BL85" s="17">
        <v>166060.9</v>
      </c>
      <c r="BM85" s="17">
        <v>170788.75</v>
      </c>
      <c r="BN85" s="17">
        <v>168280.12</v>
      </c>
      <c r="BO85" s="17">
        <v>63900.07</v>
      </c>
      <c r="BP85" s="17">
        <v>129609.68</v>
      </c>
      <c r="BQ85" s="17">
        <v>136046.03</v>
      </c>
      <c r="BR85" s="17">
        <v>571367.10000000009</v>
      </c>
      <c r="BS85" s="17">
        <v>1000255.35</v>
      </c>
      <c r="BT85" s="17">
        <v>1154725.04</v>
      </c>
      <c r="BU85" s="17">
        <v>795335.19</v>
      </c>
      <c r="BV85" s="17">
        <v>408023.46</v>
      </c>
      <c r="BW85" s="17">
        <v>1449998.48</v>
      </c>
      <c r="BX85" s="17">
        <f t="shared" si="81"/>
        <v>1596663.26</v>
      </c>
      <c r="BY85" s="17">
        <f t="shared" si="82"/>
        <v>1708677.24</v>
      </c>
      <c r="BZ85" s="17">
        <f t="shared" si="83"/>
        <v>2909049.67</v>
      </c>
    </row>
    <row r="86" spans="1:78" x14ac:dyDescent="0.25">
      <c r="A86" s="14" t="s">
        <v>124</v>
      </c>
      <c r="B86" s="17">
        <f t="shared" si="73"/>
        <v>671.09650000000011</v>
      </c>
      <c r="C86" s="17">
        <f>SUM(E86+G86+I86+K86)</f>
        <v>2138109.65</v>
      </c>
      <c r="D86" s="17">
        <v>33</v>
      </c>
      <c r="E86" s="17">
        <v>190836</v>
      </c>
      <c r="F86" s="17">
        <v>37.875</v>
      </c>
      <c r="G86" s="17">
        <v>201910.7</v>
      </c>
      <c r="H86" s="17">
        <v>295.50200000000012</v>
      </c>
      <c r="I86" s="17">
        <v>1305399.1000000001</v>
      </c>
      <c r="J86" s="17">
        <f t="shared" si="75"/>
        <v>304.71950000000004</v>
      </c>
      <c r="K86" s="17">
        <f t="shared" si="76"/>
        <v>439963.85</v>
      </c>
      <c r="L86" s="17">
        <v>2.5499999999999998</v>
      </c>
      <c r="M86" s="17">
        <v>7570</v>
      </c>
      <c r="N86" s="17">
        <f t="shared" si="77"/>
        <v>5.51</v>
      </c>
      <c r="O86" s="17">
        <f t="shared" si="78"/>
        <v>9814</v>
      </c>
      <c r="P86" s="17">
        <v>0.27</v>
      </c>
      <c r="Q86" s="17">
        <v>540</v>
      </c>
      <c r="R86" s="17">
        <v>1.78</v>
      </c>
      <c r="S86" s="17">
        <v>5340</v>
      </c>
      <c r="T86" s="17">
        <v>3.46</v>
      </c>
      <c r="U86" s="17">
        <v>3934</v>
      </c>
      <c r="V86" s="17">
        <v>296.65950000000004</v>
      </c>
      <c r="W86" s="17">
        <v>422579.85</v>
      </c>
      <c r="X86" s="17">
        <v>18.253</v>
      </c>
      <c r="Y86" s="17">
        <v>21141</v>
      </c>
      <c r="Z86" s="17">
        <v>278.23849999999987</v>
      </c>
      <c r="AA86" s="17">
        <v>103967.25</v>
      </c>
      <c r="AB86" s="17">
        <v>1223.6099999999994</v>
      </c>
      <c r="AC86" s="17">
        <v>1832786.6</v>
      </c>
      <c r="AD86" s="17">
        <v>0</v>
      </c>
      <c r="AE86" s="17">
        <v>0</v>
      </c>
      <c r="AF86" s="17">
        <v>2.48</v>
      </c>
      <c r="AG86" s="17">
        <v>3154</v>
      </c>
      <c r="AH86" s="17">
        <v>26</v>
      </c>
      <c r="AI86" s="17">
        <v>51319.89</v>
      </c>
      <c r="AJ86" s="17">
        <v>137</v>
      </c>
      <c r="AK86" s="17">
        <v>81198.5</v>
      </c>
      <c r="AL86" s="17">
        <v>248</v>
      </c>
      <c r="AM86" s="17">
        <v>6</v>
      </c>
      <c r="AN86" s="17">
        <v>2191</v>
      </c>
      <c r="AO86" s="17">
        <f t="shared" si="79"/>
        <v>105</v>
      </c>
      <c r="AP86" s="17">
        <f t="shared" si="80"/>
        <v>1151.99</v>
      </c>
      <c r="AQ86" s="17">
        <v>103</v>
      </c>
      <c r="AR86" s="17">
        <v>1101.99</v>
      </c>
      <c r="AS86" s="17">
        <v>2</v>
      </c>
      <c r="AT86" s="17">
        <v>50</v>
      </c>
      <c r="AU86" s="17">
        <v>2</v>
      </c>
      <c r="AV86" s="17">
        <v>38</v>
      </c>
      <c r="AW86" s="17">
        <v>43</v>
      </c>
      <c r="AX86" s="17">
        <v>634</v>
      </c>
      <c r="AY86" s="17">
        <v>1</v>
      </c>
      <c r="AZ86" s="17">
        <v>10</v>
      </c>
      <c r="BA86" s="17">
        <v>1</v>
      </c>
      <c r="BB86" s="17">
        <v>21</v>
      </c>
      <c r="BC86" s="17">
        <v>88</v>
      </c>
      <c r="BD86" s="17">
        <v>966</v>
      </c>
      <c r="BE86" s="17">
        <v>2406.5</v>
      </c>
      <c r="BF86" s="17">
        <v>0</v>
      </c>
      <c r="BG86" s="17">
        <v>0</v>
      </c>
      <c r="BH86" s="17">
        <v>16</v>
      </c>
      <c r="BI86" s="17">
        <v>5</v>
      </c>
      <c r="BJ86" s="17">
        <v>2</v>
      </c>
      <c r="BK86" s="17">
        <v>6</v>
      </c>
      <c r="BL86" s="17">
        <v>88777.640000000014</v>
      </c>
      <c r="BM86" s="17">
        <v>83897.78</v>
      </c>
      <c r="BN86" s="17">
        <v>157445.5</v>
      </c>
      <c r="BO86" s="17">
        <v>50477.72</v>
      </c>
      <c r="BP86" s="17">
        <v>70768.69</v>
      </c>
      <c r="BQ86" s="17">
        <v>63868.79</v>
      </c>
      <c r="BR86" s="17">
        <v>585976.26</v>
      </c>
      <c r="BS86" s="17">
        <v>801500.63000000012</v>
      </c>
      <c r="BT86" s="17">
        <v>1043300.92</v>
      </c>
      <c r="BU86" s="17">
        <v>452254.02</v>
      </c>
      <c r="BV86" s="17">
        <v>445221.39</v>
      </c>
      <c r="BW86" s="17">
        <v>992015.62</v>
      </c>
      <c r="BX86" s="17">
        <f t="shared" si="81"/>
        <v>1177485.6400000001</v>
      </c>
      <c r="BY86" s="17">
        <f t="shared" si="82"/>
        <v>1401388.4900000002</v>
      </c>
      <c r="BZ86" s="17">
        <f t="shared" si="83"/>
        <v>2256630.83</v>
      </c>
    </row>
    <row r="87" spans="1:78" x14ac:dyDescent="0.25">
      <c r="A87" s="14" t="s">
        <v>125</v>
      </c>
      <c r="B87" s="17">
        <f t="shared" ref="B87:C97" si="84">SUM(D87+F87+H87+J87)</f>
        <v>927.13400000000001</v>
      </c>
      <c r="C87" s="17">
        <f t="shared" si="74"/>
        <v>2462212.7999999998</v>
      </c>
      <c r="D87" s="17">
        <v>0</v>
      </c>
      <c r="E87" s="17">
        <v>0</v>
      </c>
      <c r="F87" s="17">
        <v>0</v>
      </c>
      <c r="G87" s="17">
        <v>0</v>
      </c>
      <c r="H87" s="17">
        <v>554.85699999999997</v>
      </c>
      <c r="I87" s="17">
        <v>2151311</v>
      </c>
      <c r="J87" s="17">
        <f t="shared" ref="J87:K97" si="85">SUM(L87+N87+V87)</f>
        <v>372.27700000000004</v>
      </c>
      <c r="K87" s="17">
        <f t="shared" si="85"/>
        <v>310901.8</v>
      </c>
      <c r="L87" s="17">
        <v>14.443000000000001</v>
      </c>
      <c r="M87" s="17">
        <v>32048.799999999999</v>
      </c>
      <c r="N87" s="17">
        <f t="shared" ref="N87:O97" si="86">SUM(P87+R87+T87)</f>
        <v>10.933000000000002</v>
      </c>
      <c r="O87" s="17">
        <f>SUM(Q87+S87+U87)</f>
        <v>7005</v>
      </c>
      <c r="P87" s="17">
        <v>8.213000000000001</v>
      </c>
      <c r="Q87" s="17">
        <v>7005</v>
      </c>
      <c r="R87" s="17">
        <v>2.72</v>
      </c>
      <c r="S87" s="17">
        <v>0</v>
      </c>
      <c r="T87" s="17">
        <v>0</v>
      </c>
      <c r="U87" s="17">
        <v>0</v>
      </c>
      <c r="V87" s="17">
        <v>346.90100000000001</v>
      </c>
      <c r="W87" s="17">
        <v>271848</v>
      </c>
      <c r="X87" s="17">
        <v>13.789999999999997</v>
      </c>
      <c r="Y87" s="17">
        <v>25632</v>
      </c>
      <c r="Z87" s="17">
        <v>70.3</v>
      </c>
      <c r="AA87" s="17">
        <v>126209.8</v>
      </c>
      <c r="AB87" s="17">
        <v>453.85500000000002</v>
      </c>
      <c r="AC87" s="17">
        <v>2135514</v>
      </c>
      <c r="AD87" s="17">
        <v>0.54</v>
      </c>
      <c r="AE87" s="17">
        <v>0</v>
      </c>
      <c r="AF87" s="17">
        <v>12.266999999999999</v>
      </c>
      <c r="AG87" s="17">
        <v>0</v>
      </c>
      <c r="AH87" s="17">
        <v>29</v>
      </c>
      <c r="AI87" s="17">
        <v>34598</v>
      </c>
      <c r="AJ87" s="17">
        <v>80</v>
      </c>
      <c r="AK87" s="17">
        <v>51620</v>
      </c>
      <c r="AL87" s="17">
        <v>121</v>
      </c>
      <c r="AM87" s="17">
        <v>1</v>
      </c>
      <c r="AN87" s="17">
        <v>1062</v>
      </c>
      <c r="AO87" s="17">
        <f t="shared" ref="AO87:AO97" si="87">SUM(AQ87+AS87)</f>
        <v>189</v>
      </c>
      <c r="AP87" s="17">
        <f t="shared" ref="AP87:AP97" si="88">SUM(AR87+AT87)</f>
        <v>2640</v>
      </c>
      <c r="AQ87" s="17">
        <v>178</v>
      </c>
      <c r="AR87" s="17">
        <v>2538</v>
      </c>
      <c r="AS87" s="17">
        <v>11</v>
      </c>
      <c r="AT87" s="17">
        <v>102</v>
      </c>
      <c r="AU87" s="17">
        <v>1</v>
      </c>
      <c r="AV87" s="17">
        <v>17</v>
      </c>
      <c r="AW87" s="17">
        <v>79</v>
      </c>
      <c r="AX87" s="17">
        <v>1625</v>
      </c>
      <c r="AY87" s="17">
        <v>1</v>
      </c>
      <c r="AZ87" s="17">
        <v>5</v>
      </c>
      <c r="BA87" s="17">
        <v>20</v>
      </c>
      <c r="BB87" s="17">
        <v>150</v>
      </c>
      <c r="BC87" s="17">
        <v>120</v>
      </c>
      <c r="BD87" s="17">
        <v>353</v>
      </c>
      <c r="BE87" s="17">
        <v>2923.1</v>
      </c>
      <c r="BF87" s="17">
        <v>0</v>
      </c>
      <c r="BG87" s="17">
        <v>0</v>
      </c>
      <c r="BH87" s="17">
        <v>30</v>
      </c>
      <c r="BI87" s="17">
        <v>26</v>
      </c>
      <c r="BJ87" s="17">
        <v>8</v>
      </c>
      <c r="BK87" s="17">
        <v>10</v>
      </c>
      <c r="BL87" s="17">
        <v>613386.94000000006</v>
      </c>
      <c r="BM87" s="17">
        <v>71066.150000000009</v>
      </c>
      <c r="BN87" s="17">
        <v>169629.96</v>
      </c>
      <c r="BO87" s="17">
        <v>818628.01</v>
      </c>
      <c r="BP87" s="17">
        <v>98752.249999999985</v>
      </c>
      <c r="BQ87" s="17">
        <v>83881.279999999999</v>
      </c>
      <c r="BR87" s="17">
        <v>5253600.74</v>
      </c>
      <c r="BS87" s="17">
        <v>291426.21000000002</v>
      </c>
      <c r="BT87" s="17">
        <v>1276156.4200000002</v>
      </c>
      <c r="BU87" s="17">
        <v>1269505.71</v>
      </c>
      <c r="BV87" s="17">
        <v>729109.62999999989</v>
      </c>
      <c r="BW87" s="17">
        <v>3012468.25</v>
      </c>
      <c r="BX87" s="17">
        <f t="shared" ref="BX87:BX97" si="89">SUM(BL87+BO87+BR87+BU87)</f>
        <v>7955121.4000000004</v>
      </c>
      <c r="BY87" s="17">
        <f t="shared" ref="BY87:BY97" si="90">SUM(BM87+BP87+BS87+BV87)</f>
        <v>1190354.2399999998</v>
      </c>
      <c r="BZ87" s="17">
        <f t="shared" ref="BZ87:BZ97" si="91">SUM(BN87+BQ87+BT87+BW87)</f>
        <v>4542135.91</v>
      </c>
    </row>
    <row r="88" spans="1:78" x14ac:dyDescent="0.25">
      <c r="A88" s="14" t="s">
        <v>126</v>
      </c>
      <c r="B88" s="17">
        <f t="shared" si="84"/>
        <v>960.02250000000004</v>
      </c>
      <c r="C88" s="17">
        <f t="shared" si="84"/>
        <v>3622437.99</v>
      </c>
      <c r="D88" s="17">
        <v>1.1000000000000001</v>
      </c>
      <c r="E88" s="17">
        <v>3250</v>
      </c>
      <c r="F88" s="17">
        <v>12.85</v>
      </c>
      <c r="G88" s="17">
        <v>113731</v>
      </c>
      <c r="H88" s="17">
        <v>414.24900000000002</v>
      </c>
      <c r="I88" s="17">
        <v>2238013.13</v>
      </c>
      <c r="J88" s="17">
        <f t="shared" si="85"/>
        <v>531.82349999999997</v>
      </c>
      <c r="K88" s="17">
        <f t="shared" si="85"/>
        <v>1267443.8600000001</v>
      </c>
      <c r="L88" s="17">
        <v>32.377499999999998</v>
      </c>
      <c r="M88" s="17">
        <v>110029.56</v>
      </c>
      <c r="N88" s="17">
        <f t="shared" si="86"/>
        <v>31.800000000000004</v>
      </c>
      <c r="O88" s="17">
        <f t="shared" si="78"/>
        <v>78228.5</v>
      </c>
      <c r="P88" s="17">
        <v>6.4399999999999995</v>
      </c>
      <c r="Q88" s="17">
        <v>14812.5</v>
      </c>
      <c r="R88" s="17">
        <v>19.3</v>
      </c>
      <c r="S88" s="17">
        <v>41865</v>
      </c>
      <c r="T88" s="17">
        <v>6.0600000000000005</v>
      </c>
      <c r="U88" s="17">
        <v>21551</v>
      </c>
      <c r="V88" s="17">
        <v>467.64599999999996</v>
      </c>
      <c r="W88" s="17">
        <v>1079185.8</v>
      </c>
      <c r="X88" s="17">
        <v>98.617999999999995</v>
      </c>
      <c r="Y88" s="17">
        <v>344008.5</v>
      </c>
      <c r="Z88" s="17">
        <v>162.01100000000005</v>
      </c>
      <c r="AA88" s="17">
        <v>251198.5</v>
      </c>
      <c r="AB88" s="17">
        <v>691.53300000000013</v>
      </c>
      <c r="AC88" s="17">
        <v>2984376.1900000004</v>
      </c>
      <c r="AD88" s="17">
        <v>2.5</v>
      </c>
      <c r="AE88" s="17">
        <v>35121</v>
      </c>
      <c r="AF88" s="17">
        <v>3.62</v>
      </c>
      <c r="AG88" s="17">
        <v>7720</v>
      </c>
      <c r="AH88" s="17">
        <v>17</v>
      </c>
      <c r="AI88" s="17">
        <v>35070</v>
      </c>
      <c r="AJ88" s="17">
        <v>730</v>
      </c>
      <c r="AK88" s="17">
        <v>353168.5</v>
      </c>
      <c r="AL88" s="17">
        <v>853</v>
      </c>
      <c r="AM88" s="17">
        <v>2</v>
      </c>
      <c r="AN88" s="17">
        <v>390</v>
      </c>
      <c r="AO88" s="17">
        <f t="shared" si="87"/>
        <v>87</v>
      </c>
      <c r="AP88" s="17">
        <f t="shared" si="88"/>
        <v>1065</v>
      </c>
      <c r="AQ88" s="17">
        <v>85</v>
      </c>
      <c r="AR88" s="17">
        <v>1048</v>
      </c>
      <c r="AS88" s="17">
        <v>2</v>
      </c>
      <c r="AT88" s="17">
        <v>17</v>
      </c>
      <c r="AU88" s="17">
        <v>1</v>
      </c>
      <c r="AV88" s="17">
        <v>21</v>
      </c>
      <c r="AW88" s="17">
        <v>17</v>
      </c>
      <c r="AX88" s="17">
        <v>3577</v>
      </c>
      <c r="AY88" s="17">
        <v>1</v>
      </c>
      <c r="AZ88" s="17">
        <v>612</v>
      </c>
      <c r="BA88" s="17">
        <v>2</v>
      </c>
      <c r="BB88" s="17">
        <v>220</v>
      </c>
      <c r="BC88" s="17">
        <v>54</v>
      </c>
      <c r="BD88" s="17">
        <v>0</v>
      </c>
      <c r="BE88" s="17">
        <v>0</v>
      </c>
      <c r="BF88" s="17">
        <v>130</v>
      </c>
      <c r="BG88" s="17">
        <v>1560</v>
      </c>
      <c r="BH88" s="17">
        <v>12</v>
      </c>
      <c r="BI88" s="17">
        <v>7</v>
      </c>
      <c r="BJ88" s="17">
        <v>11</v>
      </c>
      <c r="BK88" s="17">
        <v>21</v>
      </c>
      <c r="BL88" s="17">
        <v>1274829.21</v>
      </c>
      <c r="BM88" s="17">
        <v>1313337.6000000001</v>
      </c>
      <c r="BN88" s="17">
        <v>1218947.6499999999</v>
      </c>
      <c r="BO88" s="17">
        <v>173359.14</v>
      </c>
      <c r="BP88" s="17">
        <v>198424.22</v>
      </c>
      <c r="BQ88" s="17">
        <v>252190.86</v>
      </c>
      <c r="BR88" s="17">
        <v>831108.90999999992</v>
      </c>
      <c r="BS88" s="17">
        <v>1229763.69</v>
      </c>
      <c r="BT88" s="17">
        <v>954307.47</v>
      </c>
      <c r="BU88" s="17">
        <v>1237505.81</v>
      </c>
      <c r="BV88" s="17">
        <v>4436647.72</v>
      </c>
      <c r="BW88" s="17">
        <v>2341913.2599999998</v>
      </c>
      <c r="BX88" s="17">
        <f t="shared" si="89"/>
        <v>3516803.07</v>
      </c>
      <c r="BY88" s="17">
        <f t="shared" si="90"/>
        <v>7178173.2299999995</v>
      </c>
      <c r="BZ88" s="17">
        <f t="shared" si="91"/>
        <v>4767359.2399999993</v>
      </c>
    </row>
    <row r="89" spans="1:78" x14ac:dyDescent="0.25">
      <c r="A89" s="14" t="s">
        <v>127</v>
      </c>
      <c r="B89" s="17">
        <f t="shared" si="84"/>
        <v>138.63526999999999</v>
      </c>
      <c r="C89" s="17">
        <f t="shared" si="84"/>
        <v>563473.32000000007</v>
      </c>
      <c r="D89" s="17">
        <v>0</v>
      </c>
      <c r="E89" s="17">
        <v>0</v>
      </c>
      <c r="F89" s="17">
        <v>22.61627</v>
      </c>
      <c r="G89" s="17">
        <v>128986</v>
      </c>
      <c r="H89" s="17">
        <v>83.539000000000001</v>
      </c>
      <c r="I89" s="17">
        <v>379633.32</v>
      </c>
      <c r="J89" s="17">
        <f t="shared" si="85"/>
        <v>32.480000000000004</v>
      </c>
      <c r="K89" s="17">
        <f t="shared" si="85"/>
        <v>54854</v>
      </c>
      <c r="L89" s="17">
        <v>1.52</v>
      </c>
      <c r="M89" s="17">
        <v>8645</v>
      </c>
      <c r="N89" s="17">
        <f t="shared" si="86"/>
        <v>0.5</v>
      </c>
      <c r="O89" s="17">
        <f t="shared" si="86"/>
        <v>1064</v>
      </c>
      <c r="P89" s="17">
        <v>0</v>
      </c>
      <c r="Q89" s="17">
        <v>0</v>
      </c>
      <c r="R89" s="17">
        <v>0</v>
      </c>
      <c r="S89" s="17">
        <v>0</v>
      </c>
      <c r="T89" s="17">
        <v>0.5</v>
      </c>
      <c r="U89" s="17">
        <v>1064</v>
      </c>
      <c r="V89" s="17">
        <v>30.46</v>
      </c>
      <c r="W89" s="17">
        <v>45145</v>
      </c>
      <c r="X89" s="17">
        <v>1.2</v>
      </c>
      <c r="Y89" s="17">
        <v>1960</v>
      </c>
      <c r="Z89" s="17">
        <v>18.03</v>
      </c>
      <c r="AA89" s="17">
        <v>33517</v>
      </c>
      <c r="AB89" s="17">
        <v>109.20326999999999</v>
      </c>
      <c r="AC89" s="17">
        <v>507836</v>
      </c>
      <c r="AD89" s="17">
        <v>0</v>
      </c>
      <c r="AE89" s="17">
        <v>0</v>
      </c>
      <c r="AF89" s="17">
        <v>0</v>
      </c>
      <c r="AG89" s="17">
        <v>0</v>
      </c>
      <c r="AH89" s="17">
        <v>6</v>
      </c>
      <c r="AI89" s="17">
        <v>6100</v>
      </c>
      <c r="AJ89" s="17">
        <v>32</v>
      </c>
      <c r="AK89" s="17">
        <v>12450</v>
      </c>
      <c r="AL89" s="17">
        <v>10</v>
      </c>
      <c r="AM89" s="17">
        <v>0</v>
      </c>
      <c r="AN89" s="17">
        <v>0</v>
      </c>
      <c r="AO89" s="17">
        <f t="shared" si="87"/>
        <v>94</v>
      </c>
      <c r="AP89" s="17">
        <f t="shared" si="88"/>
        <v>547</v>
      </c>
      <c r="AQ89" s="17">
        <v>88</v>
      </c>
      <c r="AR89" s="17">
        <v>502</v>
      </c>
      <c r="AS89" s="17">
        <v>6</v>
      </c>
      <c r="AT89" s="17">
        <v>45</v>
      </c>
      <c r="AU89" s="17">
        <v>0</v>
      </c>
      <c r="AV89" s="17">
        <v>0</v>
      </c>
      <c r="AW89" s="17">
        <v>34</v>
      </c>
      <c r="AX89" s="17">
        <v>357.27</v>
      </c>
      <c r="AY89" s="17">
        <v>5</v>
      </c>
      <c r="AZ89" s="17">
        <v>0</v>
      </c>
      <c r="BA89" s="17">
        <v>0</v>
      </c>
      <c r="BB89" s="17">
        <v>0</v>
      </c>
      <c r="BC89" s="17">
        <v>55</v>
      </c>
      <c r="BD89" s="17">
        <v>215</v>
      </c>
      <c r="BE89" s="17">
        <v>485</v>
      </c>
      <c r="BF89" s="17">
        <v>0</v>
      </c>
      <c r="BG89" s="17">
        <v>0</v>
      </c>
      <c r="BH89" s="17">
        <v>5</v>
      </c>
      <c r="BI89" s="17">
        <v>3</v>
      </c>
      <c r="BJ89" s="17">
        <v>0</v>
      </c>
      <c r="BK89" s="17">
        <v>0</v>
      </c>
      <c r="BL89" s="17">
        <v>68544.5</v>
      </c>
      <c r="BM89" s="17">
        <v>80857.91</v>
      </c>
      <c r="BN89" s="17">
        <v>43357.06</v>
      </c>
      <c r="BO89" s="17">
        <v>32214.450000000004</v>
      </c>
      <c r="BP89" s="17">
        <v>45042.180000000008</v>
      </c>
      <c r="BQ89" s="17">
        <v>41224.550000000003</v>
      </c>
      <c r="BR89" s="17">
        <v>41317.670000000006</v>
      </c>
      <c r="BS89" s="17">
        <v>173678.46</v>
      </c>
      <c r="BT89" s="17">
        <v>58585.369999999995</v>
      </c>
      <c r="BU89" s="17">
        <v>137234.44</v>
      </c>
      <c r="BV89" s="17">
        <v>248789.02</v>
      </c>
      <c r="BW89" s="17">
        <v>632553.33000000007</v>
      </c>
      <c r="BX89" s="17">
        <f t="shared" si="89"/>
        <v>279311.06000000006</v>
      </c>
      <c r="BY89" s="17">
        <f t="shared" si="90"/>
        <v>548367.56999999995</v>
      </c>
      <c r="BZ89" s="17">
        <f t="shared" si="91"/>
        <v>775720.31</v>
      </c>
    </row>
    <row r="90" spans="1:78" x14ac:dyDescent="0.25">
      <c r="A90" s="14" t="s">
        <v>128</v>
      </c>
      <c r="B90" s="17">
        <f t="shared" si="84"/>
        <v>285.35300000000001</v>
      </c>
      <c r="C90" s="17">
        <f t="shared" si="84"/>
        <v>1259125.3799999999</v>
      </c>
      <c r="D90" s="17">
        <v>25.46</v>
      </c>
      <c r="E90" s="17">
        <v>183727.32</v>
      </c>
      <c r="F90" s="17">
        <v>55.694000000000003</v>
      </c>
      <c r="G90" s="17">
        <v>366745.98</v>
      </c>
      <c r="H90" s="17">
        <v>90.902000000000001</v>
      </c>
      <c r="I90" s="17">
        <v>491803.44</v>
      </c>
      <c r="J90" s="17">
        <f t="shared" si="85"/>
        <v>113.29700000000001</v>
      </c>
      <c r="K90" s="17">
        <f t="shared" si="85"/>
        <v>216848.64000000001</v>
      </c>
      <c r="L90" s="17">
        <v>13.270000000000001</v>
      </c>
      <c r="M90" s="17">
        <v>33247.64</v>
      </c>
      <c r="N90" s="17">
        <f t="shared" si="86"/>
        <v>20.100000000000001</v>
      </c>
      <c r="O90" s="17">
        <f t="shared" si="86"/>
        <v>46110</v>
      </c>
      <c r="P90" s="17">
        <v>9.0399999999999991</v>
      </c>
      <c r="Q90" s="17">
        <v>15190</v>
      </c>
      <c r="R90" s="17">
        <v>11.06</v>
      </c>
      <c r="S90" s="17">
        <v>30920</v>
      </c>
      <c r="T90" s="17">
        <v>0</v>
      </c>
      <c r="U90" s="17">
        <v>0</v>
      </c>
      <c r="V90" s="17">
        <v>79.927000000000007</v>
      </c>
      <c r="W90" s="17">
        <v>137491</v>
      </c>
      <c r="X90" s="17">
        <v>0</v>
      </c>
      <c r="Y90" s="17">
        <v>0</v>
      </c>
      <c r="Z90" s="17">
        <v>35.090000000000003</v>
      </c>
      <c r="AA90" s="17">
        <v>58970</v>
      </c>
      <c r="AB90" s="17">
        <v>239.18800000000002</v>
      </c>
      <c r="AC90" s="17">
        <v>1160401.3799999999</v>
      </c>
      <c r="AD90" s="17">
        <v>0</v>
      </c>
      <c r="AE90" s="17">
        <v>0</v>
      </c>
      <c r="AF90" s="17">
        <v>4</v>
      </c>
      <c r="AG90" s="17">
        <v>600</v>
      </c>
      <c r="AH90" s="17">
        <v>8</v>
      </c>
      <c r="AI90" s="17">
        <v>19181</v>
      </c>
      <c r="AJ90" s="17">
        <v>55</v>
      </c>
      <c r="AK90" s="17">
        <v>38406.050000000003</v>
      </c>
      <c r="AL90" s="17">
        <v>158</v>
      </c>
      <c r="AM90" s="17">
        <v>8</v>
      </c>
      <c r="AN90" s="17">
        <v>6951</v>
      </c>
      <c r="AO90" s="17">
        <f t="shared" si="87"/>
        <v>48</v>
      </c>
      <c r="AP90" s="17">
        <f t="shared" si="88"/>
        <v>1205</v>
      </c>
      <c r="AQ90" s="17">
        <v>34</v>
      </c>
      <c r="AR90" s="17">
        <v>925</v>
      </c>
      <c r="AS90" s="17">
        <v>14</v>
      </c>
      <c r="AT90" s="17">
        <v>280</v>
      </c>
      <c r="AU90" s="17">
        <v>3</v>
      </c>
      <c r="AV90" s="17">
        <v>142</v>
      </c>
      <c r="AW90" s="17">
        <v>12</v>
      </c>
      <c r="AX90" s="17">
        <v>749</v>
      </c>
      <c r="AY90" s="17">
        <v>3</v>
      </c>
      <c r="AZ90" s="17">
        <v>381</v>
      </c>
      <c r="BA90" s="17">
        <v>0</v>
      </c>
      <c r="BB90" s="17">
        <v>0</v>
      </c>
      <c r="BC90" s="17">
        <v>24</v>
      </c>
      <c r="BD90" s="17">
        <v>197</v>
      </c>
      <c r="BE90" s="17">
        <v>102</v>
      </c>
      <c r="BF90" s="17">
        <v>1378</v>
      </c>
      <c r="BG90" s="17">
        <v>5795</v>
      </c>
      <c r="BH90" s="17">
        <v>10</v>
      </c>
      <c r="BI90" s="17">
        <v>5</v>
      </c>
      <c r="BJ90" s="17">
        <v>0</v>
      </c>
      <c r="BK90" s="17">
        <v>2</v>
      </c>
      <c r="BL90" s="17">
        <v>238391.79</v>
      </c>
      <c r="BM90" s="17">
        <v>231193.09</v>
      </c>
      <c r="BN90" s="17">
        <v>381919.25</v>
      </c>
      <c r="BO90" s="17">
        <v>92344</v>
      </c>
      <c r="BP90" s="17">
        <v>97499.53</v>
      </c>
      <c r="BQ90" s="17">
        <v>138925.68</v>
      </c>
      <c r="BR90" s="17">
        <v>418220.83</v>
      </c>
      <c r="BS90" s="17">
        <v>533493.16999999993</v>
      </c>
      <c r="BT90" s="17">
        <v>339720.88</v>
      </c>
      <c r="BU90" s="17">
        <v>466311.75</v>
      </c>
      <c r="BV90" s="17">
        <v>565062</v>
      </c>
      <c r="BW90" s="17">
        <v>768266.45</v>
      </c>
      <c r="BX90" s="17">
        <f t="shared" si="89"/>
        <v>1215268.3700000001</v>
      </c>
      <c r="BY90" s="17">
        <f t="shared" si="90"/>
        <v>1427247.79</v>
      </c>
      <c r="BZ90" s="17">
        <f t="shared" si="91"/>
        <v>1628832.26</v>
      </c>
    </row>
    <row r="91" spans="1:78" x14ac:dyDescent="0.25">
      <c r="A91" s="14" t="s">
        <v>129</v>
      </c>
      <c r="B91" s="17">
        <f t="shared" si="84"/>
        <v>488.70799999999997</v>
      </c>
      <c r="C91" s="17">
        <f t="shared" si="84"/>
        <v>2058799.52</v>
      </c>
      <c r="D91" s="17">
        <v>2.8</v>
      </c>
      <c r="E91" s="17">
        <v>11000</v>
      </c>
      <c r="F91" s="17">
        <v>9.5</v>
      </c>
      <c r="G91" s="17">
        <v>40700</v>
      </c>
      <c r="H91" s="17">
        <v>379.07499999999999</v>
      </c>
      <c r="I91" s="17">
        <v>1821174.52</v>
      </c>
      <c r="J91" s="17">
        <f t="shared" si="85"/>
        <v>97.332999999999998</v>
      </c>
      <c r="K91" s="17">
        <f t="shared" si="85"/>
        <v>185925</v>
      </c>
      <c r="L91" s="17">
        <v>10.32</v>
      </c>
      <c r="M91" s="17">
        <v>37659</v>
      </c>
      <c r="N91" s="17">
        <f t="shared" si="86"/>
        <v>4.1420000000000003</v>
      </c>
      <c r="O91" s="17">
        <f t="shared" si="86"/>
        <v>5103</v>
      </c>
      <c r="P91" s="17">
        <v>4</v>
      </c>
      <c r="Q91" s="17">
        <v>4800</v>
      </c>
      <c r="R91" s="17">
        <v>0.14200000000000002</v>
      </c>
      <c r="S91" s="17">
        <v>303</v>
      </c>
      <c r="T91" s="17">
        <v>0</v>
      </c>
      <c r="U91" s="17">
        <v>0</v>
      </c>
      <c r="V91" s="17">
        <v>82.870999999999995</v>
      </c>
      <c r="W91" s="17">
        <v>143163</v>
      </c>
      <c r="X91" s="17">
        <v>20.22</v>
      </c>
      <c r="Y91" s="17">
        <v>45199</v>
      </c>
      <c r="Z91" s="17">
        <v>34.692999999999991</v>
      </c>
      <c r="AA91" s="17">
        <v>60630</v>
      </c>
      <c r="AB91" s="17">
        <v>430.16499999999996</v>
      </c>
      <c r="AC91" s="17">
        <v>1937795.52</v>
      </c>
      <c r="AD91" s="17">
        <v>0</v>
      </c>
      <c r="AE91" s="17">
        <v>0</v>
      </c>
      <c r="AF91" s="17">
        <v>0</v>
      </c>
      <c r="AG91" s="17">
        <v>0</v>
      </c>
      <c r="AH91" s="17">
        <v>24</v>
      </c>
      <c r="AI91" s="17">
        <v>52079</v>
      </c>
      <c r="AJ91" s="17">
        <v>160</v>
      </c>
      <c r="AK91" s="17">
        <v>80845.5</v>
      </c>
      <c r="AL91" s="17">
        <v>83</v>
      </c>
      <c r="AM91" s="17">
        <v>0</v>
      </c>
      <c r="AN91" s="17">
        <v>0</v>
      </c>
      <c r="AO91" s="17">
        <f t="shared" si="87"/>
        <v>105</v>
      </c>
      <c r="AP91" s="17">
        <f t="shared" si="88"/>
        <v>1008</v>
      </c>
      <c r="AQ91" s="17">
        <v>100</v>
      </c>
      <c r="AR91" s="17">
        <v>934</v>
      </c>
      <c r="AS91" s="17">
        <v>5</v>
      </c>
      <c r="AT91" s="17">
        <v>74</v>
      </c>
      <c r="AU91" s="17">
        <v>1</v>
      </c>
      <c r="AV91" s="17">
        <v>15</v>
      </c>
      <c r="AW91" s="17">
        <v>50</v>
      </c>
      <c r="AX91" s="17">
        <v>724</v>
      </c>
      <c r="AY91" s="17">
        <v>0</v>
      </c>
      <c r="AZ91" s="17">
        <v>0</v>
      </c>
      <c r="BA91" s="17">
        <v>0</v>
      </c>
      <c r="BB91" s="17">
        <v>0</v>
      </c>
      <c r="BC91" s="17">
        <v>120</v>
      </c>
      <c r="BD91" s="17">
        <v>466</v>
      </c>
      <c r="BE91" s="17">
        <v>766</v>
      </c>
      <c r="BF91" s="17">
        <v>0</v>
      </c>
      <c r="BG91" s="17">
        <v>0</v>
      </c>
      <c r="BH91" s="17">
        <v>2</v>
      </c>
      <c r="BI91" s="17">
        <v>2</v>
      </c>
      <c r="BJ91" s="17">
        <v>0</v>
      </c>
      <c r="BK91" s="17">
        <v>1</v>
      </c>
      <c r="BL91" s="17">
        <v>142774.54</v>
      </c>
      <c r="BM91" s="17">
        <v>106770</v>
      </c>
      <c r="BN91" s="17">
        <v>122497.36</v>
      </c>
      <c r="BO91" s="17">
        <v>75685.62</v>
      </c>
      <c r="BP91" s="17">
        <v>161045.65</v>
      </c>
      <c r="BQ91" s="17">
        <v>166536.91</v>
      </c>
      <c r="BR91" s="17">
        <v>272392.21000000002</v>
      </c>
      <c r="BS91" s="17">
        <v>231230.71000000002</v>
      </c>
      <c r="BT91" s="17">
        <v>496812.49</v>
      </c>
      <c r="BU91" s="17">
        <v>221975</v>
      </c>
      <c r="BV91" s="17">
        <v>355405</v>
      </c>
      <c r="BW91" s="17">
        <v>1516851.87</v>
      </c>
      <c r="BX91" s="17">
        <f t="shared" si="89"/>
        <v>712827.37</v>
      </c>
      <c r="BY91" s="17">
        <f t="shared" si="90"/>
        <v>854451.3600000001</v>
      </c>
      <c r="BZ91" s="17">
        <f t="shared" si="91"/>
        <v>2302698.63</v>
      </c>
    </row>
    <row r="92" spans="1:78" x14ac:dyDescent="0.25">
      <c r="A92" s="14" t="s">
        <v>130</v>
      </c>
      <c r="B92" s="17">
        <f t="shared" si="84"/>
        <v>499.62</v>
      </c>
      <c r="C92" s="17">
        <f t="shared" si="84"/>
        <v>2057829.7</v>
      </c>
      <c r="D92" s="17">
        <v>12.120000000000001</v>
      </c>
      <c r="E92" s="17">
        <v>90658</v>
      </c>
      <c r="F92" s="17">
        <v>85.18</v>
      </c>
      <c r="G92" s="17">
        <v>491994</v>
      </c>
      <c r="H92" s="17">
        <v>244.92099999999996</v>
      </c>
      <c r="I92" s="17">
        <v>1137945.5</v>
      </c>
      <c r="J92" s="17">
        <f t="shared" si="85"/>
        <v>157.399</v>
      </c>
      <c r="K92" s="17">
        <f t="shared" si="85"/>
        <v>337232.2</v>
      </c>
      <c r="L92" s="17">
        <v>8.52</v>
      </c>
      <c r="M92" s="17">
        <v>62624</v>
      </c>
      <c r="N92" s="17">
        <f t="shared" si="86"/>
        <v>0.38900000000000001</v>
      </c>
      <c r="O92" s="17">
        <f t="shared" si="86"/>
        <v>767</v>
      </c>
      <c r="P92" s="17">
        <v>0</v>
      </c>
      <c r="Q92" s="17">
        <v>0</v>
      </c>
      <c r="R92" s="17">
        <v>0.2</v>
      </c>
      <c r="S92" s="17">
        <v>200</v>
      </c>
      <c r="T92" s="17">
        <v>0.189</v>
      </c>
      <c r="U92" s="17">
        <v>567</v>
      </c>
      <c r="V92" s="17">
        <v>148.49</v>
      </c>
      <c r="W92" s="17">
        <v>273841.2</v>
      </c>
      <c r="X92" s="17">
        <v>4.1800000000000006</v>
      </c>
      <c r="Y92" s="17">
        <v>6560</v>
      </c>
      <c r="Z92" s="17">
        <v>29.463999999999999</v>
      </c>
      <c r="AA92" s="17">
        <v>45010.7</v>
      </c>
      <c r="AB92" s="17">
        <v>441.56700000000001</v>
      </c>
      <c r="AC92" s="17">
        <v>1934709</v>
      </c>
      <c r="AD92" s="17">
        <v>0</v>
      </c>
      <c r="AE92" s="17">
        <v>0</v>
      </c>
      <c r="AF92" s="17">
        <v>0</v>
      </c>
      <c r="AG92" s="17">
        <v>0</v>
      </c>
      <c r="AH92" s="17">
        <v>22</v>
      </c>
      <c r="AI92" s="17">
        <v>34814</v>
      </c>
      <c r="AJ92" s="17">
        <v>271</v>
      </c>
      <c r="AK92" s="17">
        <v>82659.17</v>
      </c>
      <c r="AL92" s="17">
        <v>207</v>
      </c>
      <c r="AM92" s="17">
        <v>0</v>
      </c>
      <c r="AN92" s="17">
        <v>0</v>
      </c>
      <c r="AO92" s="17">
        <f t="shared" si="87"/>
        <v>191</v>
      </c>
      <c r="AP92" s="17">
        <f t="shared" si="88"/>
        <v>1729.54</v>
      </c>
      <c r="AQ92" s="17">
        <v>179</v>
      </c>
      <c r="AR92" s="17">
        <v>1578.54</v>
      </c>
      <c r="AS92" s="17">
        <v>12</v>
      </c>
      <c r="AT92" s="17">
        <v>151</v>
      </c>
      <c r="AU92" s="17">
        <v>1</v>
      </c>
      <c r="AV92" s="17">
        <v>0</v>
      </c>
      <c r="AW92" s="17">
        <v>111</v>
      </c>
      <c r="AX92" s="17">
        <v>2020.4</v>
      </c>
      <c r="AY92" s="17">
        <v>4</v>
      </c>
      <c r="AZ92" s="17">
        <v>8</v>
      </c>
      <c r="BA92" s="17">
        <v>1</v>
      </c>
      <c r="BB92" s="17">
        <v>30</v>
      </c>
      <c r="BC92" s="17">
        <v>161</v>
      </c>
      <c r="BD92" s="17">
        <v>513</v>
      </c>
      <c r="BE92" s="17">
        <v>1446</v>
      </c>
      <c r="BF92" s="17">
        <v>29</v>
      </c>
      <c r="BG92" s="17">
        <v>87</v>
      </c>
      <c r="BH92" s="17">
        <v>4</v>
      </c>
      <c r="BI92" s="17">
        <v>4</v>
      </c>
      <c r="BJ92" s="17">
        <v>0</v>
      </c>
      <c r="BK92" s="17">
        <v>18</v>
      </c>
      <c r="BL92" s="17">
        <v>180642.68</v>
      </c>
      <c r="BM92" s="17">
        <v>138881.16999999998</v>
      </c>
      <c r="BN92" s="17">
        <v>126501.2</v>
      </c>
      <c r="BO92" s="17">
        <v>86812.34</v>
      </c>
      <c r="BP92" s="17">
        <v>113642.02</v>
      </c>
      <c r="BQ92" s="17">
        <v>82289.05</v>
      </c>
      <c r="BR92" s="17">
        <v>771182.1</v>
      </c>
      <c r="BS92" s="17">
        <v>627987.35</v>
      </c>
      <c r="BT92" s="17">
        <v>1396366.43</v>
      </c>
      <c r="BU92" s="17">
        <v>279328.12</v>
      </c>
      <c r="BV92" s="17">
        <v>357369.49</v>
      </c>
      <c r="BW92" s="17">
        <v>975976.53</v>
      </c>
      <c r="BX92" s="17">
        <f t="shared" si="89"/>
        <v>1317965.24</v>
      </c>
      <c r="BY92" s="17">
        <f t="shared" si="90"/>
        <v>1237880.03</v>
      </c>
      <c r="BZ92" s="17">
        <f t="shared" si="91"/>
        <v>2581133.21</v>
      </c>
    </row>
    <row r="93" spans="1:78" x14ac:dyDescent="0.25">
      <c r="A93" s="14" t="s">
        <v>131</v>
      </c>
      <c r="B93" s="17">
        <f t="shared" si="84"/>
        <v>331.04300000000001</v>
      </c>
      <c r="C93" s="17">
        <f t="shared" si="84"/>
        <v>1338839</v>
      </c>
      <c r="D93" s="17">
        <v>22.5</v>
      </c>
      <c r="E93" s="17">
        <v>115817</v>
      </c>
      <c r="F93" s="17">
        <v>13.57</v>
      </c>
      <c r="G93" s="17">
        <v>69102</v>
      </c>
      <c r="H93" s="17">
        <v>173.23499999999999</v>
      </c>
      <c r="I93" s="17">
        <v>766657</v>
      </c>
      <c r="J93" s="17">
        <f t="shared" si="85"/>
        <v>121.738</v>
      </c>
      <c r="K93" s="17">
        <f t="shared" si="85"/>
        <v>387263</v>
      </c>
      <c r="L93" s="17">
        <v>0.78</v>
      </c>
      <c r="M93" s="17">
        <v>3563</v>
      </c>
      <c r="N93" s="17">
        <f t="shared" si="86"/>
        <v>10.11</v>
      </c>
      <c r="O93" s="17">
        <f t="shared" si="86"/>
        <v>37153</v>
      </c>
      <c r="P93" s="17">
        <v>0.24</v>
      </c>
      <c r="Q93" s="17">
        <v>866</v>
      </c>
      <c r="R93" s="17">
        <v>9.8699999999999992</v>
      </c>
      <c r="S93" s="17">
        <v>36287</v>
      </c>
      <c r="T93" s="17">
        <v>0</v>
      </c>
      <c r="U93" s="17">
        <v>0</v>
      </c>
      <c r="V93" s="17">
        <v>110.848</v>
      </c>
      <c r="W93" s="17">
        <v>346547</v>
      </c>
      <c r="X93" s="17">
        <v>16.059999999999999</v>
      </c>
      <c r="Y93" s="17">
        <v>30958</v>
      </c>
      <c r="Z93" s="17">
        <v>39.343000000000004</v>
      </c>
      <c r="AA93" s="17">
        <v>66517</v>
      </c>
      <c r="AB93" s="17">
        <v>263.7</v>
      </c>
      <c r="AC93" s="17">
        <v>1196608</v>
      </c>
      <c r="AD93" s="17">
        <v>0</v>
      </c>
      <c r="AE93" s="17">
        <v>0</v>
      </c>
      <c r="AF93" s="17">
        <v>1.9</v>
      </c>
      <c r="AG93" s="17">
        <v>1425</v>
      </c>
      <c r="AH93" s="17">
        <v>16</v>
      </c>
      <c r="AI93" s="17">
        <v>26840</v>
      </c>
      <c r="AJ93" s="17">
        <v>75</v>
      </c>
      <c r="AK93" s="17">
        <v>83556</v>
      </c>
      <c r="AL93" s="17">
        <v>618</v>
      </c>
      <c r="AM93" s="17">
        <v>4</v>
      </c>
      <c r="AN93" s="17">
        <v>3390</v>
      </c>
      <c r="AO93" s="17">
        <f t="shared" si="87"/>
        <v>90</v>
      </c>
      <c r="AP93" s="17">
        <f t="shared" si="88"/>
        <v>791</v>
      </c>
      <c r="AQ93" s="17">
        <v>88</v>
      </c>
      <c r="AR93" s="17">
        <v>775</v>
      </c>
      <c r="AS93" s="17">
        <v>2</v>
      </c>
      <c r="AT93" s="17">
        <v>16</v>
      </c>
      <c r="AU93" s="17">
        <v>3</v>
      </c>
      <c r="AV93" s="17">
        <v>19</v>
      </c>
      <c r="AW93" s="17">
        <v>51</v>
      </c>
      <c r="AX93" s="17">
        <v>611</v>
      </c>
      <c r="AY93" s="17">
        <v>2</v>
      </c>
      <c r="AZ93" s="17">
        <v>10</v>
      </c>
      <c r="BA93" s="17">
        <v>0</v>
      </c>
      <c r="BB93" s="17">
        <v>0</v>
      </c>
      <c r="BC93" s="17">
        <v>47</v>
      </c>
      <c r="BD93" s="17">
        <v>1507</v>
      </c>
      <c r="BE93" s="17">
        <v>1803</v>
      </c>
      <c r="BF93" s="17">
        <v>105</v>
      </c>
      <c r="BG93" s="17">
        <v>525</v>
      </c>
      <c r="BH93" s="17">
        <v>11</v>
      </c>
      <c r="BI93" s="17">
        <v>8</v>
      </c>
      <c r="BJ93" s="17">
        <v>0</v>
      </c>
      <c r="BK93" s="17">
        <v>3</v>
      </c>
      <c r="BL93" s="17">
        <v>125935.5</v>
      </c>
      <c r="BM93" s="17">
        <v>135298.69</v>
      </c>
      <c r="BN93" s="17">
        <v>110338.41</v>
      </c>
      <c r="BO93" s="17">
        <v>35866.879999999997</v>
      </c>
      <c r="BP93" s="17">
        <v>56713.47</v>
      </c>
      <c r="BQ93" s="17">
        <v>49242.13</v>
      </c>
      <c r="BR93" s="17">
        <v>181421.81</v>
      </c>
      <c r="BS93" s="17">
        <v>507078.43000000005</v>
      </c>
      <c r="BT93" s="17">
        <v>791695</v>
      </c>
      <c r="BU93" s="17">
        <v>250442.7</v>
      </c>
      <c r="BV93" s="17">
        <v>281487</v>
      </c>
      <c r="BW93" s="17">
        <v>1088778</v>
      </c>
      <c r="BX93" s="17">
        <f t="shared" si="89"/>
        <v>593666.89</v>
      </c>
      <c r="BY93" s="17">
        <f t="shared" si="90"/>
        <v>980577.59000000008</v>
      </c>
      <c r="BZ93" s="17">
        <f t="shared" si="91"/>
        <v>2040053.54</v>
      </c>
    </row>
    <row r="94" spans="1:78" x14ac:dyDescent="0.25">
      <c r="A94" s="14" t="s">
        <v>132</v>
      </c>
      <c r="B94" s="17">
        <f t="shared" si="84"/>
        <v>500.74400000000003</v>
      </c>
      <c r="C94" s="17">
        <f t="shared" si="84"/>
        <v>2063270</v>
      </c>
      <c r="D94" s="17">
        <v>0</v>
      </c>
      <c r="E94" s="17">
        <v>0</v>
      </c>
      <c r="F94" s="17">
        <v>14.6</v>
      </c>
      <c r="G94" s="17">
        <v>133248</v>
      </c>
      <c r="H94" s="17">
        <v>316.63599999999997</v>
      </c>
      <c r="I94" s="17">
        <v>1611407</v>
      </c>
      <c r="J94" s="17">
        <f t="shared" si="85"/>
        <v>169.50800000000001</v>
      </c>
      <c r="K94" s="17">
        <f t="shared" si="85"/>
        <v>318615</v>
      </c>
      <c r="L94" s="17">
        <v>5.4740000000000002</v>
      </c>
      <c r="M94" s="17">
        <v>28599</v>
      </c>
      <c r="N94" s="17">
        <f t="shared" si="86"/>
        <v>10.54</v>
      </c>
      <c r="O94" s="17">
        <f t="shared" si="86"/>
        <v>19966</v>
      </c>
      <c r="P94" s="17">
        <v>5.73</v>
      </c>
      <c r="Q94" s="17">
        <v>11301</v>
      </c>
      <c r="R94" s="17">
        <v>4.8099999999999996</v>
      </c>
      <c r="S94" s="17">
        <v>8665</v>
      </c>
      <c r="T94" s="17">
        <v>0</v>
      </c>
      <c r="U94" s="17">
        <v>0</v>
      </c>
      <c r="V94" s="17">
        <v>153.494</v>
      </c>
      <c r="W94" s="17">
        <v>270050</v>
      </c>
      <c r="X94" s="17">
        <v>4.24</v>
      </c>
      <c r="Y94" s="17">
        <v>8692</v>
      </c>
      <c r="Z94" s="17">
        <v>73.733999999999995</v>
      </c>
      <c r="AA94" s="17">
        <v>146059.79999999999</v>
      </c>
      <c r="AB94" s="17">
        <v>401.92</v>
      </c>
      <c r="AC94" s="17">
        <v>1816078.2</v>
      </c>
      <c r="AD94" s="17">
        <v>0</v>
      </c>
      <c r="AE94" s="17">
        <v>0</v>
      </c>
      <c r="AF94" s="17">
        <v>2.97</v>
      </c>
      <c r="AG94" s="17">
        <v>4455</v>
      </c>
      <c r="AH94" s="17">
        <v>13</v>
      </c>
      <c r="AI94" s="17">
        <v>47823</v>
      </c>
      <c r="AJ94" s="17">
        <v>185</v>
      </c>
      <c r="AK94" s="17">
        <v>132196</v>
      </c>
      <c r="AL94" s="17">
        <v>172</v>
      </c>
      <c r="AM94" s="17">
        <v>0</v>
      </c>
      <c r="AN94" s="17">
        <v>0</v>
      </c>
      <c r="AO94" s="17">
        <f t="shared" si="87"/>
        <v>104</v>
      </c>
      <c r="AP94" s="17">
        <f t="shared" si="88"/>
        <v>1161</v>
      </c>
      <c r="AQ94" s="17">
        <v>92</v>
      </c>
      <c r="AR94" s="17">
        <v>964</v>
      </c>
      <c r="AS94" s="17">
        <v>12</v>
      </c>
      <c r="AT94" s="17">
        <v>197</v>
      </c>
      <c r="AU94" s="17">
        <v>1</v>
      </c>
      <c r="AV94" s="17">
        <v>15</v>
      </c>
      <c r="AW94" s="17">
        <v>37</v>
      </c>
      <c r="AX94" s="17">
        <v>966</v>
      </c>
      <c r="AY94" s="17">
        <v>3</v>
      </c>
      <c r="AZ94" s="17">
        <v>204</v>
      </c>
      <c r="BA94" s="17">
        <v>3</v>
      </c>
      <c r="BB94" s="17">
        <v>313</v>
      </c>
      <c r="BC94" s="17">
        <v>91</v>
      </c>
      <c r="BD94" s="17">
        <v>90</v>
      </c>
      <c r="BE94" s="17">
        <v>170</v>
      </c>
      <c r="BF94" s="17">
        <v>0</v>
      </c>
      <c r="BG94" s="17">
        <v>0</v>
      </c>
      <c r="BH94" s="17">
        <v>13</v>
      </c>
      <c r="BI94" s="17">
        <v>5</v>
      </c>
      <c r="BJ94" s="17">
        <v>6</v>
      </c>
      <c r="BK94" s="17">
        <v>6</v>
      </c>
      <c r="BL94" s="17">
        <v>255724.81</v>
      </c>
      <c r="BM94" s="17">
        <v>404816.13</v>
      </c>
      <c r="BN94" s="17">
        <v>320267.15000000002</v>
      </c>
      <c r="BO94" s="17">
        <v>273608.82</v>
      </c>
      <c r="BP94" s="17">
        <v>271918.77</v>
      </c>
      <c r="BQ94" s="17">
        <v>684057.17</v>
      </c>
      <c r="BR94" s="17">
        <v>392022.13</v>
      </c>
      <c r="BS94" s="17">
        <v>551700.91999999993</v>
      </c>
      <c r="BT94" s="17">
        <v>542980.87999999989</v>
      </c>
      <c r="BU94" s="17">
        <v>581707.66</v>
      </c>
      <c r="BV94" s="17">
        <v>1367808.84</v>
      </c>
      <c r="BW94" s="17">
        <v>1366775.29</v>
      </c>
      <c r="BX94" s="17">
        <f t="shared" si="89"/>
        <v>1503063.42</v>
      </c>
      <c r="BY94" s="17">
        <f t="shared" si="90"/>
        <v>2596244.66</v>
      </c>
      <c r="BZ94" s="17">
        <f t="shared" si="91"/>
        <v>2914080.49</v>
      </c>
    </row>
    <row r="95" spans="1:78" x14ac:dyDescent="0.25">
      <c r="A95" s="14" t="s">
        <v>133</v>
      </c>
      <c r="B95" s="17">
        <f>SUM(D95+F95+H95+J95)</f>
        <v>434.29200000000003</v>
      </c>
      <c r="C95" s="17">
        <f t="shared" si="84"/>
        <v>1595008.2</v>
      </c>
      <c r="D95" s="17">
        <v>27.3</v>
      </c>
      <c r="E95" s="17">
        <v>132234</v>
      </c>
      <c r="F95" s="17">
        <v>83.55</v>
      </c>
      <c r="G95" s="17">
        <v>267052</v>
      </c>
      <c r="H95" s="17">
        <v>273.101</v>
      </c>
      <c r="I95" s="17">
        <v>1103076</v>
      </c>
      <c r="J95" s="17">
        <f t="shared" si="85"/>
        <v>50.340999999999994</v>
      </c>
      <c r="K95" s="17">
        <f t="shared" si="85"/>
        <v>92646.2</v>
      </c>
      <c r="L95" s="17">
        <v>15.2</v>
      </c>
      <c r="M95" s="17">
        <v>49000</v>
      </c>
      <c r="N95" s="17">
        <f>SUM(P95+R95+T95)</f>
        <v>0</v>
      </c>
      <c r="O95" s="17">
        <f t="shared" si="86"/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35.140999999999998</v>
      </c>
      <c r="W95" s="17">
        <v>43646.2</v>
      </c>
      <c r="X95" s="17">
        <v>6.9260000000000002</v>
      </c>
      <c r="Y95" s="17">
        <v>7399.2</v>
      </c>
      <c r="Z95" s="17">
        <v>9.1199999999999992</v>
      </c>
      <c r="AA95" s="17">
        <v>13635</v>
      </c>
      <c r="AB95" s="17">
        <v>376.28999999999991</v>
      </c>
      <c r="AC95" s="17">
        <v>1351249</v>
      </c>
      <c r="AD95" s="17">
        <v>0</v>
      </c>
      <c r="AE95" s="17">
        <v>0</v>
      </c>
      <c r="AF95" s="17">
        <v>0</v>
      </c>
      <c r="AG95" s="17">
        <v>0</v>
      </c>
      <c r="AH95" s="17">
        <v>13</v>
      </c>
      <c r="AI95" s="17">
        <v>27775</v>
      </c>
      <c r="AJ95" s="17">
        <v>59</v>
      </c>
      <c r="AK95" s="17">
        <v>26524</v>
      </c>
      <c r="AL95" s="17">
        <v>55</v>
      </c>
      <c r="AM95" s="17">
        <v>2</v>
      </c>
      <c r="AN95" s="17">
        <v>900</v>
      </c>
      <c r="AO95" s="17">
        <f t="shared" si="87"/>
        <v>139</v>
      </c>
      <c r="AP95" s="17">
        <f t="shared" si="88"/>
        <v>1066</v>
      </c>
      <c r="AQ95" s="17">
        <v>137</v>
      </c>
      <c r="AR95" s="17">
        <v>957</v>
      </c>
      <c r="AS95" s="17">
        <v>2</v>
      </c>
      <c r="AT95" s="17">
        <v>109</v>
      </c>
      <c r="AU95" s="17">
        <v>0</v>
      </c>
      <c r="AV95" s="17">
        <v>0</v>
      </c>
      <c r="AW95" s="17">
        <v>25</v>
      </c>
      <c r="AX95" s="17">
        <v>298</v>
      </c>
      <c r="AY95" s="17">
        <v>0</v>
      </c>
      <c r="AZ95" s="17">
        <v>0</v>
      </c>
      <c r="BA95" s="17">
        <v>1</v>
      </c>
      <c r="BB95" s="17">
        <v>72</v>
      </c>
      <c r="BC95" s="17">
        <v>107</v>
      </c>
      <c r="BD95" s="17">
        <v>201</v>
      </c>
      <c r="BE95" s="17">
        <v>163</v>
      </c>
      <c r="BF95" s="17">
        <v>0</v>
      </c>
      <c r="BG95" s="17">
        <v>0</v>
      </c>
      <c r="BH95" s="17">
        <v>11</v>
      </c>
      <c r="BI95" s="17">
        <v>11</v>
      </c>
      <c r="BJ95" s="17">
        <v>0</v>
      </c>
      <c r="BK95" s="17">
        <v>1</v>
      </c>
      <c r="BL95" s="17">
        <v>196124.25</v>
      </c>
      <c r="BM95" s="17">
        <v>315898.67</v>
      </c>
      <c r="BN95" s="17">
        <v>308574.73000000004</v>
      </c>
      <c r="BO95" s="17">
        <v>69926.679999999993</v>
      </c>
      <c r="BP95" s="17">
        <v>138452.12</v>
      </c>
      <c r="BQ95" s="17">
        <v>135260.46</v>
      </c>
      <c r="BR95" s="17">
        <v>121086.92</v>
      </c>
      <c r="BS95" s="17">
        <v>196980.88</v>
      </c>
      <c r="BT95" s="17">
        <v>586605.4</v>
      </c>
      <c r="BU95" s="17">
        <v>310204.77</v>
      </c>
      <c r="BV95" s="17">
        <v>322274.81</v>
      </c>
      <c r="BW95" s="17">
        <v>586670.14</v>
      </c>
      <c r="BX95" s="17">
        <f t="shared" si="89"/>
        <v>697342.62</v>
      </c>
      <c r="BY95" s="17">
        <f t="shared" si="90"/>
        <v>973606.48</v>
      </c>
      <c r="BZ95" s="17">
        <f t="shared" si="91"/>
        <v>1617110.73</v>
      </c>
    </row>
    <row r="96" spans="1:78" x14ac:dyDescent="0.25">
      <c r="A96" s="14" t="s">
        <v>134</v>
      </c>
      <c r="B96" s="17">
        <f t="shared" ref="B96:B97" si="92">SUM(D96+F96+H96+J96)</f>
        <v>424.01860000000005</v>
      </c>
      <c r="C96" s="17">
        <f t="shared" si="84"/>
        <v>1499017</v>
      </c>
      <c r="D96" s="17">
        <v>4.7</v>
      </c>
      <c r="E96" s="17">
        <v>13800</v>
      </c>
      <c r="F96" s="17">
        <v>37.376000000000005</v>
      </c>
      <c r="G96" s="17">
        <v>164497</v>
      </c>
      <c r="H96" s="17">
        <v>230.42000000000002</v>
      </c>
      <c r="I96" s="17">
        <v>1005180.8</v>
      </c>
      <c r="J96" s="17">
        <f t="shared" si="85"/>
        <v>151.52260000000001</v>
      </c>
      <c r="K96" s="17">
        <f t="shared" si="85"/>
        <v>315539.20000000001</v>
      </c>
      <c r="L96" s="17">
        <v>10.030000000000001</v>
      </c>
      <c r="M96" s="17">
        <v>37564</v>
      </c>
      <c r="N96" s="17">
        <f t="shared" ref="N96:N97" si="93">SUM(P96+R96+T96)</f>
        <v>5.76</v>
      </c>
      <c r="O96" s="17">
        <f t="shared" si="86"/>
        <v>10240</v>
      </c>
      <c r="P96" s="17">
        <v>3.56</v>
      </c>
      <c r="Q96" s="17">
        <v>7600</v>
      </c>
      <c r="R96" s="17">
        <v>2.2000000000000002</v>
      </c>
      <c r="S96" s="17">
        <v>2640</v>
      </c>
      <c r="T96" s="17">
        <v>0</v>
      </c>
      <c r="U96" s="17">
        <v>0</v>
      </c>
      <c r="V96" s="17">
        <v>135.73260000000002</v>
      </c>
      <c r="W96" s="17">
        <v>267735.2</v>
      </c>
      <c r="X96" s="17">
        <v>19.993000000000002</v>
      </c>
      <c r="Y96" s="17">
        <v>49606.3</v>
      </c>
      <c r="Z96" s="17">
        <v>41.906600000000005</v>
      </c>
      <c r="AA96" s="17">
        <v>84097.5</v>
      </c>
      <c r="AB96" s="17">
        <v>338.61</v>
      </c>
      <c r="AC96" s="17">
        <v>1288629.3999999999</v>
      </c>
      <c r="AD96" s="17">
        <v>0</v>
      </c>
      <c r="AE96" s="17">
        <v>0</v>
      </c>
      <c r="AF96" s="17">
        <v>0</v>
      </c>
      <c r="AG96" s="17">
        <v>0</v>
      </c>
      <c r="AH96" s="17">
        <v>16</v>
      </c>
      <c r="AI96" s="17">
        <v>32564</v>
      </c>
      <c r="AJ96" s="17">
        <v>384</v>
      </c>
      <c r="AK96" s="17">
        <v>96701.459999999992</v>
      </c>
      <c r="AL96" s="17">
        <v>49</v>
      </c>
      <c r="AM96" s="17">
        <v>1</v>
      </c>
      <c r="AN96" s="17">
        <v>3000</v>
      </c>
      <c r="AO96" s="17">
        <f t="shared" si="87"/>
        <v>139</v>
      </c>
      <c r="AP96" s="17">
        <f t="shared" si="88"/>
        <v>948</v>
      </c>
      <c r="AQ96" s="17">
        <v>134</v>
      </c>
      <c r="AR96" s="17">
        <v>919</v>
      </c>
      <c r="AS96" s="17">
        <v>5</v>
      </c>
      <c r="AT96" s="17">
        <v>29</v>
      </c>
      <c r="AU96" s="17">
        <v>3</v>
      </c>
      <c r="AV96" s="17">
        <v>12</v>
      </c>
      <c r="AW96" s="17">
        <v>39</v>
      </c>
      <c r="AX96" s="17">
        <v>396</v>
      </c>
      <c r="AY96" s="17">
        <v>2</v>
      </c>
      <c r="AZ96" s="17">
        <v>35</v>
      </c>
      <c r="BA96" s="17">
        <v>4</v>
      </c>
      <c r="BB96" s="17">
        <v>231</v>
      </c>
      <c r="BC96" s="17">
        <v>143</v>
      </c>
      <c r="BD96" s="17">
        <v>630</v>
      </c>
      <c r="BE96" s="17">
        <v>21360</v>
      </c>
      <c r="BF96" s="17">
        <v>0</v>
      </c>
      <c r="BG96" s="17">
        <v>0</v>
      </c>
      <c r="BH96" s="17">
        <v>6</v>
      </c>
      <c r="BI96" s="17">
        <v>3</v>
      </c>
      <c r="BJ96" s="17">
        <v>0</v>
      </c>
      <c r="BK96" s="17">
        <v>1</v>
      </c>
      <c r="BL96" s="17">
        <v>242375.83000000002</v>
      </c>
      <c r="BM96" s="17">
        <v>236890.57</v>
      </c>
      <c r="BN96" s="17">
        <v>104375.89</v>
      </c>
      <c r="BO96" s="17">
        <v>125995.92</v>
      </c>
      <c r="BP96" s="17">
        <v>166409.60999999999</v>
      </c>
      <c r="BQ96" s="17">
        <v>160514.20000000001</v>
      </c>
      <c r="BR96" s="17">
        <v>334828.93000000005</v>
      </c>
      <c r="BS96" s="17">
        <v>325545.65000000002</v>
      </c>
      <c r="BT96" s="17">
        <v>472552.39</v>
      </c>
      <c r="BU96" s="17">
        <v>1967759.14</v>
      </c>
      <c r="BV96" s="17">
        <v>572874.77</v>
      </c>
      <c r="BW96" s="17">
        <v>1037303.79</v>
      </c>
      <c r="BX96" s="17">
        <f t="shared" si="89"/>
        <v>2670959.8199999998</v>
      </c>
      <c r="BY96" s="17">
        <f t="shared" si="90"/>
        <v>1301720.6000000001</v>
      </c>
      <c r="BZ96" s="17">
        <f t="shared" si="91"/>
        <v>1774746.27</v>
      </c>
    </row>
    <row r="97" spans="1:78" x14ac:dyDescent="0.25">
      <c r="A97" s="14" t="s">
        <v>135</v>
      </c>
      <c r="B97" s="17">
        <f t="shared" si="92"/>
        <v>955.40449999999987</v>
      </c>
      <c r="C97" s="17">
        <f t="shared" si="84"/>
        <v>4046293.18</v>
      </c>
      <c r="D97" s="17">
        <v>4.5</v>
      </c>
      <c r="E97" s="17">
        <v>18000</v>
      </c>
      <c r="F97" s="17">
        <v>214.5</v>
      </c>
      <c r="G97" s="17">
        <v>1259321</v>
      </c>
      <c r="H97" s="17">
        <v>504.44499999999994</v>
      </c>
      <c r="I97" s="17">
        <v>2310085.58</v>
      </c>
      <c r="J97" s="17">
        <f>SUM(L97+N97+V97)</f>
        <v>231.95949999999999</v>
      </c>
      <c r="K97" s="17">
        <f t="shared" si="85"/>
        <v>458886.6</v>
      </c>
      <c r="L97" s="17">
        <v>8.2099999999999991</v>
      </c>
      <c r="M97" s="17">
        <v>20019</v>
      </c>
      <c r="N97" s="17">
        <f t="shared" si="93"/>
        <v>21.17</v>
      </c>
      <c r="O97" s="17">
        <f t="shared" si="86"/>
        <v>49218</v>
      </c>
      <c r="P97" s="17">
        <v>9.86</v>
      </c>
      <c r="Q97" s="17">
        <v>20840</v>
      </c>
      <c r="R97" s="17">
        <v>5.91</v>
      </c>
      <c r="S97" s="17">
        <v>16378</v>
      </c>
      <c r="T97" s="17">
        <v>5.4</v>
      </c>
      <c r="U97" s="17">
        <v>12000</v>
      </c>
      <c r="V97" s="17">
        <v>202.5795</v>
      </c>
      <c r="W97" s="17">
        <v>389649.6</v>
      </c>
      <c r="X97" s="17">
        <v>22.237000000000002</v>
      </c>
      <c r="Y97" s="17">
        <v>68756.2</v>
      </c>
      <c r="Z97" s="17">
        <v>35.358499999999999</v>
      </c>
      <c r="AA97" s="17">
        <v>68474.600000000006</v>
      </c>
      <c r="AB97" s="17">
        <v>852.15000000000009</v>
      </c>
      <c r="AC97" s="17">
        <v>3807931.6799999997</v>
      </c>
      <c r="AD97" s="17">
        <v>0</v>
      </c>
      <c r="AE97" s="17">
        <v>0</v>
      </c>
      <c r="AF97" s="17">
        <v>2.9</v>
      </c>
      <c r="AG97" s="17">
        <v>3175</v>
      </c>
      <c r="AH97" s="17">
        <v>33</v>
      </c>
      <c r="AI97" s="17">
        <v>116375</v>
      </c>
      <c r="AJ97" s="17">
        <v>543</v>
      </c>
      <c r="AK97" s="17">
        <v>199972.13</v>
      </c>
      <c r="AL97" s="17">
        <v>592</v>
      </c>
      <c r="AM97" s="17">
        <v>13</v>
      </c>
      <c r="AN97" s="17">
        <v>5819</v>
      </c>
      <c r="AO97" s="17">
        <f t="shared" si="87"/>
        <v>424</v>
      </c>
      <c r="AP97" s="17">
        <f t="shared" si="88"/>
        <v>3963</v>
      </c>
      <c r="AQ97" s="17">
        <v>411</v>
      </c>
      <c r="AR97" s="17">
        <v>3552</v>
      </c>
      <c r="AS97" s="17">
        <v>13</v>
      </c>
      <c r="AT97" s="17">
        <v>411</v>
      </c>
      <c r="AU97" s="17">
        <v>4</v>
      </c>
      <c r="AV97" s="17">
        <v>16</v>
      </c>
      <c r="AW97" s="17">
        <v>132</v>
      </c>
      <c r="AX97" s="17">
        <v>1884</v>
      </c>
      <c r="AY97" s="17">
        <v>2</v>
      </c>
      <c r="AZ97" s="17">
        <v>300</v>
      </c>
      <c r="BA97" s="17">
        <v>12</v>
      </c>
      <c r="BB97" s="17">
        <v>173</v>
      </c>
      <c r="BC97" s="17">
        <v>327</v>
      </c>
      <c r="BD97" s="17">
        <v>2578</v>
      </c>
      <c r="BE97" s="17">
        <v>1890</v>
      </c>
      <c r="BF97" s="17">
        <v>1834</v>
      </c>
      <c r="BG97" s="17">
        <v>10632.5</v>
      </c>
      <c r="BH97" s="17">
        <v>24</v>
      </c>
      <c r="BI97" s="17">
        <v>15</v>
      </c>
      <c r="BJ97" s="17">
        <v>14</v>
      </c>
      <c r="BK97" s="17">
        <v>7</v>
      </c>
      <c r="BL97" s="17">
        <v>1030060.67</v>
      </c>
      <c r="BM97" s="17">
        <v>1282588.31</v>
      </c>
      <c r="BN97" s="17">
        <v>872485.54</v>
      </c>
      <c r="BO97" s="17">
        <v>685727.9</v>
      </c>
      <c r="BP97" s="17">
        <v>760797.64</v>
      </c>
      <c r="BQ97" s="17">
        <v>752729.31</v>
      </c>
      <c r="BR97" s="17">
        <v>390603.27</v>
      </c>
      <c r="BS97" s="17">
        <v>436750.22</v>
      </c>
      <c r="BT97" s="17">
        <v>1537950.7799999998</v>
      </c>
      <c r="BU97" s="17">
        <v>642934.38</v>
      </c>
      <c r="BV97" s="17">
        <v>1103500.04</v>
      </c>
      <c r="BW97" s="17">
        <v>2241471.89</v>
      </c>
      <c r="BX97" s="17">
        <f t="shared" si="89"/>
        <v>2749326.2199999997</v>
      </c>
      <c r="BY97" s="17">
        <f t="shared" si="90"/>
        <v>3583636.21</v>
      </c>
      <c r="BZ97" s="17">
        <f t="shared" si="91"/>
        <v>5404637.5199999996</v>
      </c>
    </row>
    <row r="98" spans="1:78" s="9" customFormat="1" x14ac:dyDescent="0.25">
      <c r="A98" s="10" t="s">
        <v>35</v>
      </c>
      <c r="B98" s="18">
        <f>SUM(B22:B97)</f>
        <v>39670.542500545453</v>
      </c>
      <c r="C98" s="18">
        <f t="shared" ref="C98:O98" si="94">SUM(C22:C97)</f>
        <v>153714769.079</v>
      </c>
      <c r="D98" s="18">
        <f t="shared" si="94"/>
        <v>900.52599999999984</v>
      </c>
      <c r="E98" s="18">
        <f t="shared" si="94"/>
        <v>6734645.6600000011</v>
      </c>
      <c r="F98" s="18">
        <f t="shared" si="94"/>
        <v>3504.7653700000005</v>
      </c>
      <c r="G98" s="18">
        <f t="shared" si="94"/>
        <v>21147740.829999998</v>
      </c>
      <c r="H98" s="18">
        <f t="shared" si="94"/>
        <v>20863.32401054545</v>
      </c>
      <c r="I98" s="18">
        <f t="shared" si="94"/>
        <v>96272313.752999961</v>
      </c>
      <c r="J98" s="18">
        <f t="shared" si="94"/>
        <v>14401.927120000004</v>
      </c>
      <c r="K98" s="18">
        <f t="shared" si="94"/>
        <v>29560068.836000003</v>
      </c>
      <c r="L98" s="18">
        <f t="shared" si="94"/>
        <v>1122.4557999999997</v>
      </c>
      <c r="M98" s="18">
        <f t="shared" si="94"/>
        <v>4433716.91</v>
      </c>
      <c r="N98" s="18">
        <f t="shared" si="94"/>
        <v>747.86000000000013</v>
      </c>
      <c r="O98" s="18">
        <f t="shared" si="94"/>
        <v>1747755.5350000001</v>
      </c>
      <c r="P98" s="18">
        <f>SUM(P22:P97)</f>
        <v>322.66200000000021</v>
      </c>
      <c r="Q98" s="18">
        <f t="shared" ref="Q98" si="95">SUM(Q22:Q97)</f>
        <v>721441.62</v>
      </c>
      <c r="R98" s="18">
        <f t="shared" ref="R98" si="96">SUM(R22:R97)</f>
        <v>313.19300000000004</v>
      </c>
      <c r="S98" s="18">
        <f t="shared" ref="S98" si="97">SUM(S22:S97)</f>
        <v>773105.91499999992</v>
      </c>
      <c r="T98" s="18">
        <f t="shared" ref="T98" si="98">SUM(T22:T97)</f>
        <v>112.00499999999998</v>
      </c>
      <c r="U98" s="18">
        <f t="shared" ref="U98" si="99">SUM(U22:U97)</f>
        <v>253208</v>
      </c>
      <c r="V98" s="18">
        <f>SUM(V22:V97)</f>
        <v>12531.611319999996</v>
      </c>
      <c r="W98" s="18">
        <f t="shared" ref="W98" si="100">SUM(W22:W97)</f>
        <v>23378596.391000003</v>
      </c>
      <c r="X98" s="18">
        <f t="shared" ref="X98" si="101">SUM(X22:X97)</f>
        <v>2206.7081999999991</v>
      </c>
      <c r="Y98" s="18">
        <f t="shared" ref="Y98" si="102">SUM(Y22:Y97)</f>
        <v>5942147.1200000001</v>
      </c>
      <c r="Z98" s="18">
        <f t="shared" ref="Z98" si="103">SUM(Z22:Z97)</f>
        <v>3713.5371999999998</v>
      </c>
      <c r="AA98" s="18">
        <f t="shared" ref="AA98" si="104">SUM(AA22:AA97)</f>
        <v>6946842.1099999994</v>
      </c>
      <c r="AB98" s="18">
        <f t="shared" ref="AB98" si="105">SUM(AB22:AB97)</f>
        <v>32382.345490000003</v>
      </c>
      <c r="AC98" s="18">
        <f t="shared" ref="AC98" si="106">SUM(AC22:AC97)</f>
        <v>134091859.155</v>
      </c>
      <c r="AD98" s="18">
        <f t="shared" ref="AD98" si="107">SUM(AD22:AD97)</f>
        <v>129.08999999999997</v>
      </c>
      <c r="AE98" s="18">
        <f t="shared" ref="AE98" si="108">SUM(AE22:AE97)</f>
        <v>2971997</v>
      </c>
      <c r="AF98" s="18">
        <f t="shared" ref="AF98" si="109">SUM(AF22:AF97)</f>
        <v>118.62599999999999</v>
      </c>
      <c r="AG98" s="18">
        <f t="shared" ref="AG98" si="110">SUM(AG22:AG97)</f>
        <v>165907.28</v>
      </c>
      <c r="AH98" s="18">
        <f t="shared" ref="AH98" si="111">SUM(AH22:AH97)</f>
        <v>1393</v>
      </c>
      <c r="AI98" s="18">
        <f t="shared" ref="AI98" si="112">SUM(AI22:AI97)</f>
        <v>3729120.8490000004</v>
      </c>
      <c r="AJ98" s="18">
        <f>SUM(AJ22:AJ97)</f>
        <v>13246</v>
      </c>
      <c r="AK98" s="18">
        <f t="shared" ref="AK98" si="113">SUM(AK22:AK97)</f>
        <v>6671394.2560000001</v>
      </c>
      <c r="AL98" s="18">
        <f>SUM(AL22:AL97)</f>
        <v>17334.2</v>
      </c>
      <c r="AM98" s="18">
        <f t="shared" ref="AM98" si="114">SUM(AM22:AM97)</f>
        <v>198</v>
      </c>
      <c r="AN98" s="18">
        <f t="shared" ref="AN98" si="115">SUM(AN22:AN97)</f>
        <v>651519.24</v>
      </c>
      <c r="AO98" s="18">
        <f t="shared" ref="AO98" si="116">SUM(AO22:AO97)</f>
        <v>8625</v>
      </c>
      <c r="AP98" s="18">
        <f t="shared" ref="AP98" si="117">SUM(AP22:AP97)</f>
        <v>111144.12999999999</v>
      </c>
      <c r="AQ98" s="18">
        <f t="shared" ref="AQ98" si="118">SUM(AQ22:AQ97)</f>
        <v>8068</v>
      </c>
      <c r="AR98" s="18">
        <f t="shared" ref="AR98" si="119">SUM(AR22:AR97)</f>
        <v>98741.25</v>
      </c>
      <c r="AS98" s="18">
        <f t="shared" ref="AS98" si="120">SUM(AS22:AS97)</f>
        <v>557</v>
      </c>
      <c r="AT98" s="18">
        <f t="shared" ref="AT98" si="121">SUM(AT22:AT97)</f>
        <v>12402.880000000001</v>
      </c>
      <c r="AU98" s="18">
        <f t="shared" ref="AU98" si="122">SUM(AU22:AU97)</f>
        <v>99</v>
      </c>
      <c r="AV98" s="18">
        <f t="shared" ref="AV98" si="123">SUM(AV22:AV97)</f>
        <v>1133.5</v>
      </c>
      <c r="AW98" s="18">
        <f t="shared" ref="AW98" si="124">SUM(AW22:AW97)</f>
        <v>3540</v>
      </c>
      <c r="AX98" s="18">
        <f t="shared" ref="AX98" si="125">SUM(AX22:AX97)</f>
        <v>90250.00999999998</v>
      </c>
      <c r="AY98" s="18">
        <f t="shared" ref="AY98" si="126">SUM(AY22:AY97)</f>
        <v>121</v>
      </c>
      <c r="AZ98" s="18">
        <f>SUM(AZ22:AZ97)</f>
        <v>5901.68</v>
      </c>
      <c r="BA98" s="18">
        <f t="shared" ref="BA98" si="127">SUM(BA22:BA97)</f>
        <v>200</v>
      </c>
      <c r="BB98" s="18">
        <f t="shared" ref="BB98" si="128">SUM(BB22:BB97)</f>
        <v>32407.439999999999</v>
      </c>
      <c r="BC98" s="18">
        <f>SUM(BC22:BC97)</f>
        <v>7407</v>
      </c>
      <c r="BD98" s="18">
        <f t="shared" ref="BD98" si="129">SUM(BD22:BD97)</f>
        <v>63003.5</v>
      </c>
      <c r="BE98" s="18">
        <f t="shared" ref="BE98" si="130">SUM(BE22:BE97)</f>
        <v>154886.64000000001</v>
      </c>
      <c r="BF98" s="18">
        <f t="shared" ref="BF98" si="131">SUM(BF22:BF97)</f>
        <v>16087</v>
      </c>
      <c r="BG98" s="18">
        <f t="shared" ref="BG98" si="132">SUM(BG22:BG97)</f>
        <v>48800.5</v>
      </c>
      <c r="BH98" s="18">
        <f t="shared" ref="BH98" si="133">SUM(BH22:BH97)</f>
        <v>1075</v>
      </c>
      <c r="BI98" s="18">
        <f t="shared" ref="BI98" si="134">SUM(BI22:BI97)</f>
        <v>713</v>
      </c>
      <c r="BJ98" s="18">
        <f t="shared" ref="BJ98" si="135">SUM(BJ22:BJ97)</f>
        <v>463</v>
      </c>
      <c r="BK98" s="18">
        <f t="shared" ref="BK98" si="136">SUM(BK22:BK97)</f>
        <v>297</v>
      </c>
      <c r="BL98" s="18">
        <f t="shared" ref="BL98" si="137">SUM(BL22:BL97)</f>
        <v>27085000.399999999</v>
      </c>
      <c r="BM98" s="18">
        <f t="shared" ref="BM98" si="138">SUM(BM22:BM97)</f>
        <v>28360772.760000017</v>
      </c>
      <c r="BN98" s="18">
        <f>SUM(BN22:BN97)</f>
        <v>32681206.199999984</v>
      </c>
      <c r="BO98" s="18">
        <f t="shared" ref="BO98" si="139">SUM(BO22:BO97)</f>
        <v>14726809.789999999</v>
      </c>
      <c r="BP98" s="18">
        <f t="shared" ref="BP98" si="140">SUM(BP22:BP97)</f>
        <v>19097130.390000004</v>
      </c>
      <c r="BQ98" s="18">
        <f t="shared" ref="BQ98" si="141">SUM(BQ22:BQ97)</f>
        <v>20725038.470000003</v>
      </c>
      <c r="BR98" s="18">
        <f t="shared" ref="BR98" si="142">SUM(BR22:BR97)</f>
        <v>45208663.730000012</v>
      </c>
      <c r="BS98" s="18">
        <f t="shared" ref="BS98" si="143">SUM(BS22:BS97)</f>
        <v>44976724.520000011</v>
      </c>
      <c r="BT98" s="18">
        <f t="shared" ref="BT98" si="144">SUM(BT22:BT97)</f>
        <v>75127390.998000026</v>
      </c>
      <c r="BU98" s="18">
        <f t="shared" ref="BU98" si="145">SUM(BU22:BU97)</f>
        <v>37335842.300000012</v>
      </c>
      <c r="BV98" s="18">
        <f t="shared" ref="BV98" si="146">SUM(BV22:BV97)</f>
        <v>54810731.01000002</v>
      </c>
      <c r="BW98" s="18">
        <f t="shared" ref="BW98" si="147">SUM(BW22:BW97)</f>
        <v>103813521.26000001</v>
      </c>
      <c r="BX98" s="18">
        <f t="shared" ref="BX98" si="148">SUM(BX22:BX97)</f>
        <v>124356316.22000003</v>
      </c>
      <c r="BY98" s="18">
        <f>SUM(BY22:BY97)</f>
        <v>147245358.67999992</v>
      </c>
      <c r="BZ98" s="18">
        <f t="shared" ref="BZ98" si="149">SUM(BZ22:BZ97)</f>
        <v>232347156.928</v>
      </c>
    </row>
    <row r="99" spans="1:78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</row>
  </sheetData>
  <mergeCells count="94">
    <mergeCell ref="BR3:BT3"/>
    <mergeCell ref="BU3:BW3"/>
    <mergeCell ref="A1:A4"/>
    <mergeCell ref="BD3:BE4"/>
    <mergeCell ref="BF3:BG4"/>
    <mergeCell ref="AY3:AZ3"/>
    <mergeCell ref="BA3:BB4"/>
    <mergeCell ref="BC3:BC4"/>
    <mergeCell ref="BL2:BZ2"/>
    <mergeCell ref="L3:M4"/>
    <mergeCell ref="N3:O4"/>
    <mergeCell ref="P3:U3"/>
    <mergeCell ref="V3:W4"/>
    <mergeCell ref="X3:AC3"/>
    <mergeCell ref="AD3:AE3"/>
    <mergeCell ref="AF3:AG4"/>
    <mergeCell ref="BX3:BZ3"/>
    <mergeCell ref="P4:Q4"/>
    <mergeCell ref="R4:S4"/>
    <mergeCell ref="T4:U4"/>
    <mergeCell ref="X4:Y4"/>
    <mergeCell ref="Z4:AA4"/>
    <mergeCell ref="AB4:AC4"/>
    <mergeCell ref="AD4:AE4"/>
    <mergeCell ref="AQ4:AR4"/>
    <mergeCell ref="AS4:AT4"/>
    <mergeCell ref="BJ3:BJ4"/>
    <mergeCell ref="BK3:BK4"/>
    <mergeCell ref="BL3:BN3"/>
    <mergeCell ref="BO3:BQ3"/>
    <mergeCell ref="AU3:AV4"/>
    <mergeCell ref="AW3:AX4"/>
    <mergeCell ref="AH3:AI4"/>
    <mergeCell ref="AJ3:AK4"/>
    <mergeCell ref="BH3:BH4"/>
    <mergeCell ref="AY4:AZ4"/>
    <mergeCell ref="AL3:AL4"/>
    <mergeCell ref="AM3:AN4"/>
    <mergeCell ref="AO3:AP4"/>
    <mergeCell ref="AQ3:AT3"/>
    <mergeCell ref="B1:C4"/>
    <mergeCell ref="D1:W1"/>
    <mergeCell ref="D2:E4"/>
    <mergeCell ref="F2:G4"/>
    <mergeCell ref="H2:I4"/>
    <mergeCell ref="J2:K4"/>
    <mergeCell ref="L2:W2"/>
    <mergeCell ref="A17:A20"/>
    <mergeCell ref="B17:C20"/>
    <mergeCell ref="D17:W17"/>
    <mergeCell ref="D18:E20"/>
    <mergeCell ref="F18:G20"/>
    <mergeCell ref="H18:I20"/>
    <mergeCell ref="J18:K20"/>
    <mergeCell ref="L18:W18"/>
    <mergeCell ref="BH19:BH20"/>
    <mergeCell ref="BJ19:BJ20"/>
    <mergeCell ref="BK19:BK20"/>
    <mergeCell ref="AY20:AZ20"/>
    <mergeCell ref="AD20:AE20"/>
    <mergeCell ref="AY19:AZ19"/>
    <mergeCell ref="BA19:BB20"/>
    <mergeCell ref="BC19:BC20"/>
    <mergeCell ref="BD19:BE20"/>
    <mergeCell ref="BF19:BG20"/>
    <mergeCell ref="BL18:BZ18"/>
    <mergeCell ref="L19:M20"/>
    <mergeCell ref="N19:O20"/>
    <mergeCell ref="P19:U19"/>
    <mergeCell ref="V19:W20"/>
    <mergeCell ref="X19:AC19"/>
    <mergeCell ref="AD19:AE19"/>
    <mergeCell ref="AF19:AG20"/>
    <mergeCell ref="AH19:AI20"/>
    <mergeCell ref="AJ19:AK20"/>
    <mergeCell ref="AL19:AL20"/>
    <mergeCell ref="AM19:AN20"/>
    <mergeCell ref="AO19:AP20"/>
    <mergeCell ref="AQ19:AT19"/>
    <mergeCell ref="AU19:AV20"/>
    <mergeCell ref="AW19:AX20"/>
    <mergeCell ref="BL19:BN19"/>
    <mergeCell ref="BO19:BQ19"/>
    <mergeCell ref="BR19:BT19"/>
    <mergeCell ref="BU19:BW19"/>
    <mergeCell ref="BX19:BZ19"/>
    <mergeCell ref="AB20:AC20"/>
    <mergeCell ref="AQ20:AR20"/>
    <mergeCell ref="AS20:AT20"/>
    <mergeCell ref="P20:Q20"/>
    <mergeCell ref="R20:S20"/>
    <mergeCell ref="T20:U20"/>
    <mergeCell ref="X20:Y20"/>
    <mergeCell ref="Z20:A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Horvátová, Lucia</cp:lastModifiedBy>
  <dcterms:created xsi:type="dcterms:W3CDTF">2020-09-09T13:42:56Z</dcterms:created>
  <dcterms:modified xsi:type="dcterms:W3CDTF">2020-10-01T12:46:28Z</dcterms:modified>
</cp:coreProperties>
</file>